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pcugroup-my.sharepoint.com/personal/fvdkruk_pcugroup_com/Documents/Privé/Schelpen/NMV/Bestuur/2025/Schelpenteldag/Resultaten/"/>
    </mc:Choice>
  </mc:AlternateContent>
  <xr:revisionPtr revIDLastSave="834" documentId="8_{4ABCFEE3-417D-4B55-B795-32F7A7444002}" xr6:coauthVersionLast="47" xr6:coauthVersionMax="47" xr10:uidLastSave="{9DB07ACE-6C48-44EF-B4B5-FBBCB871DB42}"/>
  <bookViews>
    <workbookView xWindow="-120" yWindow="-120" windowWidth="29040" windowHeight="15720" xr2:uid="{00000000-000D-0000-FFFF-FFFF00000000}"/>
  </bookViews>
  <sheets>
    <sheet name="Totaal" sheetId="1" r:id="rId1"/>
    <sheet name="Wadden" sheetId="2" r:id="rId2"/>
    <sheet name="Vlieland" sheetId="25" r:id="rId3"/>
    <sheet name="Texel" sheetId="24" r:id="rId4"/>
    <sheet name="Terschelling" sheetId="12" r:id="rId5"/>
    <sheet name="Ameland" sheetId="27" r:id="rId6"/>
    <sheet name="Schier-W" sheetId="18" r:id="rId7"/>
    <sheet name="Schier-B" sheetId="19" r:id="rId8"/>
    <sheet name="Schier-O" sheetId="20" r:id="rId9"/>
    <sheet name="Noord-Holland" sheetId="3" r:id="rId10"/>
    <sheet name="Petten" sheetId="22" r:id="rId11"/>
    <sheet name="Wijk aan Zee" sheetId="23" r:id="rId12"/>
    <sheet name="Zandvoort" sheetId="16" r:id="rId13"/>
    <sheet name="Camperduin" sheetId="17" r:id="rId14"/>
    <sheet name="Bergen" sheetId="10" r:id="rId15"/>
    <sheet name="Zuid-Holland" sheetId="4" r:id="rId16"/>
    <sheet name="Scheveningen" sheetId="8" r:id="rId17"/>
    <sheet name="Katwijk" sheetId="13" r:id="rId18"/>
    <sheet name="Hoek van Holland" sheetId="11" r:id="rId19"/>
    <sheet name="Noordwijk" sheetId="21" r:id="rId20"/>
    <sheet name="Ouddorp" sheetId="28" r:id="rId21"/>
    <sheet name="Monster" sheetId="6" r:id="rId22"/>
    <sheet name="Zeeland" sheetId="5" r:id="rId23"/>
    <sheet name="Cadzand" sheetId="7" r:id="rId24"/>
    <sheet name="Oostkapelle" sheetId="9" r:id="rId25"/>
    <sheet name="Westenschouwen" sheetId="1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7" roundtripDataChecksum="+tiNPAVZk4YJRWJd4UYMH6hxBaq+IZc0pzpJ4aC8E1c="/>
    </ext>
  </extLst>
</workbook>
</file>

<file path=xl/calcChain.xml><?xml version="1.0" encoding="utf-8"?>
<calcChain xmlns="http://schemas.openxmlformats.org/spreadsheetml/2006/main">
  <c r="L19" i="4" l="1"/>
  <c r="L27" i="4"/>
  <c r="L30" i="4"/>
  <c r="L33" i="4"/>
  <c r="L36" i="4"/>
  <c r="L39" i="4"/>
  <c r="L42" i="4"/>
  <c r="L45" i="4"/>
  <c r="L48" i="4"/>
  <c r="K51" i="4"/>
  <c r="L51" i="4"/>
  <c r="L54" i="4"/>
  <c r="K57" i="4"/>
  <c r="L57" i="4"/>
  <c r="L60" i="4"/>
  <c r="K63" i="4"/>
  <c r="L63" i="4"/>
  <c r="L66" i="4"/>
  <c r="K69" i="4"/>
  <c r="L69" i="4"/>
  <c r="L72" i="4"/>
  <c r="T72" i="4" s="1"/>
  <c r="H72" i="1" s="1"/>
  <c r="BK5" i="6"/>
  <c r="BL5" i="6"/>
  <c r="BK6" i="6"/>
  <c r="BL6" i="6"/>
  <c r="BK7" i="6"/>
  <c r="BL7" i="6"/>
  <c r="BK8" i="6"/>
  <c r="BL8" i="6"/>
  <c r="BK9" i="6"/>
  <c r="BL9" i="6"/>
  <c r="BK10" i="6"/>
  <c r="BL10" i="6"/>
  <c r="BK11" i="6"/>
  <c r="BL11" i="6"/>
  <c r="BK12" i="6"/>
  <c r="BL12" i="6"/>
  <c r="BK13" i="6"/>
  <c r="BL13" i="6"/>
  <c r="BK14" i="6"/>
  <c r="BL14" i="6"/>
  <c r="BK15" i="6"/>
  <c r="BL15" i="6"/>
  <c r="BK16" i="6"/>
  <c r="BL16" i="6"/>
  <c r="BK17" i="6"/>
  <c r="BL17" i="6"/>
  <c r="BK18" i="6"/>
  <c r="BL18" i="6"/>
  <c r="BK19" i="6"/>
  <c r="BL19" i="6"/>
  <c r="BK20" i="6"/>
  <c r="BL20" i="6"/>
  <c r="BK21" i="6"/>
  <c r="BL21" i="6"/>
  <c r="BK22" i="6"/>
  <c r="BL22" i="6"/>
  <c r="BK23" i="6"/>
  <c r="BL23" i="6"/>
  <c r="BK24" i="6"/>
  <c r="BL24" i="6"/>
  <c r="BK25" i="6"/>
  <c r="BL25" i="6"/>
  <c r="BK26" i="6"/>
  <c r="BL26" i="6"/>
  <c r="BK27" i="6"/>
  <c r="BL27" i="6"/>
  <c r="BK28" i="6"/>
  <c r="BL28" i="6"/>
  <c r="BK29" i="6"/>
  <c r="BL29" i="6"/>
  <c r="BK30" i="6"/>
  <c r="BL30" i="6"/>
  <c r="BK31" i="6"/>
  <c r="BL31" i="6"/>
  <c r="BK32" i="6"/>
  <c r="BL32" i="6"/>
  <c r="BK33" i="6"/>
  <c r="BL33" i="6"/>
  <c r="BK34" i="6"/>
  <c r="BL34" i="6"/>
  <c r="BK35" i="6"/>
  <c r="BL35" i="6"/>
  <c r="BK36" i="6"/>
  <c r="BL36" i="6"/>
  <c r="BK37" i="6"/>
  <c r="BL37" i="6"/>
  <c r="BK38" i="6"/>
  <c r="BL38" i="6"/>
  <c r="BK39" i="6"/>
  <c r="BL39" i="6"/>
  <c r="BK40" i="6"/>
  <c r="BL40" i="6"/>
  <c r="BK41" i="6"/>
  <c r="BL41" i="6"/>
  <c r="BK42" i="6"/>
  <c r="BL42" i="6"/>
  <c r="BK43" i="6"/>
  <c r="BL43" i="6"/>
  <c r="BK44" i="6"/>
  <c r="BL44" i="6"/>
  <c r="K71" i="5"/>
  <c r="I71" i="1" s="1"/>
  <c r="L71" i="5"/>
  <c r="J71" i="1" s="1"/>
  <c r="K72" i="5"/>
  <c r="L72" i="5"/>
  <c r="M71" i="3"/>
  <c r="N71" i="3"/>
  <c r="M72" i="3"/>
  <c r="E72" i="1" s="1"/>
  <c r="N72" i="3"/>
  <c r="Q71" i="2"/>
  <c r="R71" i="2"/>
  <c r="Q72" i="2"/>
  <c r="R72" i="2"/>
  <c r="D72" i="1" s="1"/>
  <c r="C71" i="1"/>
  <c r="D71" i="1"/>
  <c r="E71" i="1"/>
  <c r="F71" i="1"/>
  <c r="C72" i="1"/>
  <c r="F72" i="1"/>
  <c r="I72" i="1"/>
  <c r="J72" i="1"/>
  <c r="DF72" i="28"/>
  <c r="DE72" i="28"/>
  <c r="K72" i="4" s="1"/>
  <c r="S72" i="4" s="1"/>
  <c r="G72" i="1" s="1"/>
  <c r="DF71" i="28"/>
  <c r="L71" i="4" s="1"/>
  <c r="T71" i="4" s="1"/>
  <c r="H71" i="1" s="1"/>
  <c r="DE71" i="28"/>
  <c r="K71" i="4" s="1"/>
  <c r="S71" i="4" s="1"/>
  <c r="G71" i="1" s="1"/>
  <c r="DF70" i="28"/>
  <c r="L70" i="4" s="1"/>
  <c r="DE70" i="28"/>
  <c r="K70" i="4" s="1"/>
  <c r="DF69" i="28"/>
  <c r="DE69" i="28"/>
  <c r="DF68" i="28"/>
  <c r="L68" i="4" s="1"/>
  <c r="DE68" i="28"/>
  <c r="K68" i="4" s="1"/>
  <c r="DF67" i="28"/>
  <c r="L67" i="4" s="1"/>
  <c r="DE67" i="28"/>
  <c r="K67" i="4" s="1"/>
  <c r="DF66" i="28"/>
  <c r="DE66" i="28"/>
  <c r="K66" i="4" s="1"/>
  <c r="DF65" i="28"/>
  <c r="L65" i="4" s="1"/>
  <c r="DE65" i="28"/>
  <c r="K65" i="4" s="1"/>
  <c r="DF64" i="28"/>
  <c r="L64" i="4" s="1"/>
  <c r="DE64" i="28"/>
  <c r="K64" i="4" s="1"/>
  <c r="DF63" i="28"/>
  <c r="DE63" i="28"/>
  <c r="DF62" i="28"/>
  <c r="L62" i="4" s="1"/>
  <c r="DE62" i="28"/>
  <c r="K62" i="4" s="1"/>
  <c r="DF61" i="28"/>
  <c r="L61" i="4" s="1"/>
  <c r="DE61" i="28"/>
  <c r="K61" i="4" s="1"/>
  <c r="DF60" i="28"/>
  <c r="DE60" i="28"/>
  <c r="K60" i="4" s="1"/>
  <c r="DF59" i="28"/>
  <c r="L59" i="4" s="1"/>
  <c r="DE59" i="28"/>
  <c r="K59" i="4" s="1"/>
  <c r="DF58" i="28"/>
  <c r="L58" i="4" s="1"/>
  <c r="DE58" i="28"/>
  <c r="K58" i="4" s="1"/>
  <c r="DF57" i="28"/>
  <c r="DE57" i="28"/>
  <c r="DF56" i="28"/>
  <c r="L56" i="4" s="1"/>
  <c r="DE56" i="28"/>
  <c r="K56" i="4" s="1"/>
  <c r="DF55" i="28"/>
  <c r="L55" i="4" s="1"/>
  <c r="DE55" i="28"/>
  <c r="K55" i="4" s="1"/>
  <c r="DF54" i="28"/>
  <c r="DE54" i="28"/>
  <c r="K54" i="4" s="1"/>
  <c r="DF53" i="28"/>
  <c r="L53" i="4" s="1"/>
  <c r="DE53" i="28"/>
  <c r="K53" i="4" s="1"/>
  <c r="DF52" i="28"/>
  <c r="L52" i="4" s="1"/>
  <c r="DE52" i="28"/>
  <c r="K52" i="4" s="1"/>
  <c r="DF51" i="28"/>
  <c r="DE51" i="28"/>
  <c r="DF50" i="28"/>
  <c r="L50" i="4" s="1"/>
  <c r="DE50" i="28"/>
  <c r="K50" i="4" s="1"/>
  <c r="DF49" i="28"/>
  <c r="L49" i="4" s="1"/>
  <c r="DE49" i="28"/>
  <c r="K49" i="4" s="1"/>
  <c r="DF48" i="28"/>
  <c r="DE48" i="28"/>
  <c r="K48" i="4" s="1"/>
  <c r="DF47" i="28"/>
  <c r="L47" i="4" s="1"/>
  <c r="DE47" i="28"/>
  <c r="K47" i="4" s="1"/>
  <c r="DF46" i="28"/>
  <c r="L46" i="4" s="1"/>
  <c r="DE46" i="28"/>
  <c r="K46" i="4" s="1"/>
  <c r="DF45" i="28"/>
  <c r="DE45" i="28"/>
  <c r="K45" i="4" s="1"/>
  <c r="DF44" i="28"/>
  <c r="L44" i="4" s="1"/>
  <c r="DE44" i="28"/>
  <c r="K44" i="4" s="1"/>
  <c r="DF43" i="28"/>
  <c r="L43" i="4" s="1"/>
  <c r="DE43" i="28"/>
  <c r="K43" i="4" s="1"/>
  <c r="DF42" i="28"/>
  <c r="DE42" i="28"/>
  <c r="K42" i="4" s="1"/>
  <c r="DF41" i="28"/>
  <c r="L41" i="4" s="1"/>
  <c r="DE41" i="28"/>
  <c r="K41" i="4" s="1"/>
  <c r="DF40" i="28"/>
  <c r="L40" i="4" s="1"/>
  <c r="DE40" i="28"/>
  <c r="K40" i="4" s="1"/>
  <c r="DF39" i="28"/>
  <c r="DE39" i="28"/>
  <c r="K39" i="4" s="1"/>
  <c r="DF38" i="28"/>
  <c r="L38" i="4" s="1"/>
  <c r="DE38" i="28"/>
  <c r="K38" i="4" s="1"/>
  <c r="DF37" i="28"/>
  <c r="L37" i="4" s="1"/>
  <c r="DE37" i="28"/>
  <c r="K37" i="4" s="1"/>
  <c r="DF36" i="28"/>
  <c r="DE36" i="28"/>
  <c r="K36" i="4" s="1"/>
  <c r="DF35" i="28"/>
  <c r="L35" i="4" s="1"/>
  <c r="DE35" i="28"/>
  <c r="K35" i="4" s="1"/>
  <c r="DF34" i="28"/>
  <c r="L34" i="4" s="1"/>
  <c r="DE34" i="28"/>
  <c r="K34" i="4" s="1"/>
  <c r="DF33" i="28"/>
  <c r="DE33" i="28"/>
  <c r="K33" i="4" s="1"/>
  <c r="DF32" i="28"/>
  <c r="L32" i="4" s="1"/>
  <c r="DE32" i="28"/>
  <c r="K32" i="4" s="1"/>
  <c r="DF31" i="28"/>
  <c r="L31" i="4" s="1"/>
  <c r="DE31" i="28"/>
  <c r="K31" i="4" s="1"/>
  <c r="DF30" i="28"/>
  <c r="DE30" i="28"/>
  <c r="K30" i="4" s="1"/>
  <c r="DF29" i="28"/>
  <c r="L29" i="4" s="1"/>
  <c r="DE29" i="28"/>
  <c r="K29" i="4" s="1"/>
  <c r="DF28" i="28"/>
  <c r="L28" i="4" s="1"/>
  <c r="DE28" i="28"/>
  <c r="K28" i="4" s="1"/>
  <c r="DF27" i="28"/>
  <c r="DE27" i="28"/>
  <c r="K27" i="4" s="1"/>
  <c r="DF26" i="28"/>
  <c r="L26" i="4" s="1"/>
  <c r="DE26" i="28"/>
  <c r="K26" i="4" s="1"/>
  <c r="DF25" i="28"/>
  <c r="L25" i="4" s="1"/>
  <c r="DE25" i="28"/>
  <c r="K25" i="4" s="1"/>
  <c r="DF24" i="28"/>
  <c r="L24" i="4" s="1"/>
  <c r="DE24" i="28"/>
  <c r="K24" i="4" s="1"/>
  <c r="DF23" i="28"/>
  <c r="L23" i="4" s="1"/>
  <c r="DE23" i="28"/>
  <c r="K23" i="4" s="1"/>
  <c r="DF22" i="28"/>
  <c r="L22" i="4" s="1"/>
  <c r="DE22" i="28"/>
  <c r="K22" i="4" s="1"/>
  <c r="DF21" i="28"/>
  <c r="L21" i="4" s="1"/>
  <c r="DE21" i="28"/>
  <c r="K21" i="4" s="1"/>
  <c r="DF20" i="28"/>
  <c r="L20" i="4" s="1"/>
  <c r="DE20" i="28"/>
  <c r="K20" i="4" s="1"/>
  <c r="DF19" i="28"/>
  <c r="DE19" i="28"/>
  <c r="K19" i="4" s="1"/>
  <c r="DF18" i="28"/>
  <c r="L18" i="4" s="1"/>
  <c r="DE18" i="28"/>
  <c r="K18" i="4" s="1"/>
  <c r="DF17" i="28"/>
  <c r="L17" i="4" s="1"/>
  <c r="DE17" i="28"/>
  <c r="K17" i="4" s="1"/>
  <c r="DF16" i="28"/>
  <c r="L16" i="4" s="1"/>
  <c r="DE16" i="28"/>
  <c r="K16" i="4" s="1"/>
  <c r="DF15" i="28"/>
  <c r="L15" i="4" s="1"/>
  <c r="DE15" i="28"/>
  <c r="K15" i="4" s="1"/>
  <c r="DF14" i="28"/>
  <c r="L14" i="4" s="1"/>
  <c r="DE14" i="28"/>
  <c r="K14" i="4" s="1"/>
  <c r="DF13" i="28"/>
  <c r="L13" i="4" s="1"/>
  <c r="DE13" i="28"/>
  <c r="K13" i="4" s="1"/>
  <c r="DF12" i="28"/>
  <c r="L12" i="4" s="1"/>
  <c r="DE12" i="28"/>
  <c r="K12" i="4" s="1"/>
  <c r="DF11" i="28"/>
  <c r="L11" i="4" s="1"/>
  <c r="DE11" i="28"/>
  <c r="K11" i="4" s="1"/>
  <c r="DF10" i="28"/>
  <c r="L10" i="4" s="1"/>
  <c r="DE10" i="28"/>
  <c r="K10" i="4" s="1"/>
  <c r="DF9" i="28"/>
  <c r="L9" i="4" s="1"/>
  <c r="DE9" i="28"/>
  <c r="K9" i="4" s="1"/>
  <c r="DF8" i="28"/>
  <c r="L8" i="4" s="1"/>
  <c r="DE8" i="28"/>
  <c r="K8" i="4" s="1"/>
  <c r="DF7" i="28"/>
  <c r="L7" i="4" s="1"/>
  <c r="DE7" i="28"/>
  <c r="K7" i="4" s="1"/>
  <c r="DF6" i="28"/>
  <c r="L6" i="4" s="1"/>
  <c r="DE6" i="28"/>
  <c r="K6" i="4" s="1"/>
  <c r="DF5" i="28"/>
  <c r="L5" i="4" s="1"/>
  <c r="DE5" i="28"/>
  <c r="K5" i="4" s="1"/>
  <c r="DF4" i="28"/>
  <c r="L4" i="4" s="1"/>
  <c r="DE4" i="28"/>
  <c r="K4" i="4" s="1"/>
  <c r="L72" i="1" l="1"/>
  <c r="K72" i="1"/>
  <c r="L71" i="1"/>
  <c r="K71" i="1"/>
  <c r="DH66" i="24"/>
  <c r="DG66" i="24"/>
  <c r="DH65" i="24"/>
  <c r="DG65" i="24"/>
  <c r="DH64" i="24"/>
  <c r="DG64" i="24"/>
  <c r="DH63" i="24"/>
  <c r="DG63" i="24"/>
  <c r="DH62" i="24"/>
  <c r="DG62" i="24"/>
  <c r="DH61" i="24"/>
  <c r="DG61" i="24"/>
  <c r="DH60" i="24"/>
  <c r="DG60" i="24"/>
  <c r="DH59" i="24"/>
  <c r="DG59" i="24"/>
  <c r="DH58" i="24"/>
  <c r="DG58" i="24"/>
  <c r="DH57" i="24"/>
  <c r="DG57" i="24"/>
  <c r="DH56" i="24"/>
  <c r="DG56" i="24"/>
  <c r="DH55" i="24"/>
  <c r="DG55" i="24"/>
  <c r="DH54" i="24"/>
  <c r="DG54" i="24"/>
  <c r="DH53" i="24"/>
  <c r="DG53" i="24"/>
  <c r="DH52" i="24"/>
  <c r="DG52" i="24"/>
  <c r="DH51" i="24"/>
  <c r="DG51" i="24"/>
  <c r="DH50" i="24"/>
  <c r="DG50" i="24"/>
  <c r="DH49" i="24"/>
  <c r="DG49" i="24"/>
  <c r="DH48" i="24"/>
  <c r="DG48" i="24"/>
  <c r="DH47" i="24"/>
  <c r="DG47" i="24"/>
  <c r="DH46" i="24"/>
  <c r="DG46" i="24"/>
  <c r="DH45" i="24"/>
  <c r="DG45" i="24"/>
  <c r="DH44" i="24"/>
  <c r="DG44" i="24"/>
  <c r="DH43" i="24"/>
  <c r="DG43" i="24"/>
  <c r="DH42" i="24"/>
  <c r="DG42" i="24"/>
  <c r="DH41" i="24"/>
  <c r="DG41" i="24"/>
  <c r="DH40" i="24"/>
  <c r="DG40" i="24"/>
  <c r="DH39" i="24"/>
  <c r="DG39" i="24"/>
  <c r="DH38" i="24"/>
  <c r="DG38" i="24"/>
  <c r="DH37" i="24"/>
  <c r="DG37" i="24"/>
  <c r="DH36" i="24"/>
  <c r="DG36" i="24"/>
  <c r="DH35" i="24"/>
  <c r="DG35" i="24"/>
  <c r="DH34" i="24"/>
  <c r="DG34" i="24"/>
  <c r="DH33" i="24"/>
  <c r="DG33" i="24"/>
  <c r="DH32" i="24"/>
  <c r="DG32" i="24"/>
  <c r="DH31" i="24"/>
  <c r="DG31" i="24"/>
  <c r="DH30" i="24"/>
  <c r="DG30" i="24"/>
  <c r="DH29" i="24"/>
  <c r="DG29" i="24"/>
  <c r="DH28" i="24"/>
  <c r="DG28" i="24"/>
  <c r="DH27" i="24"/>
  <c r="DG27" i="24"/>
  <c r="DH26" i="24"/>
  <c r="DG26" i="24"/>
  <c r="DH25" i="24"/>
  <c r="DG25" i="24"/>
  <c r="DH24" i="24"/>
  <c r="DG24" i="24"/>
  <c r="DH23" i="24"/>
  <c r="DG23" i="24"/>
  <c r="DH22" i="24"/>
  <c r="DG22" i="24"/>
  <c r="DH21" i="24"/>
  <c r="DG21" i="24"/>
  <c r="DH20" i="24"/>
  <c r="DG20" i="24"/>
  <c r="DH19" i="24"/>
  <c r="DG19" i="24"/>
  <c r="DH18" i="24"/>
  <c r="DG18" i="24"/>
  <c r="DH17" i="24"/>
  <c r="DG17" i="24"/>
  <c r="DH16" i="24"/>
  <c r="DG16" i="24"/>
  <c r="DH15" i="24"/>
  <c r="DG15" i="24"/>
  <c r="DH14" i="24"/>
  <c r="DG14" i="24"/>
  <c r="DH13" i="24"/>
  <c r="DG13" i="24"/>
  <c r="DH12" i="24"/>
  <c r="DG12" i="24"/>
  <c r="DH11" i="24"/>
  <c r="DG11" i="24"/>
  <c r="DH10" i="24"/>
  <c r="DG10" i="24"/>
  <c r="DH9" i="24"/>
  <c r="DG9" i="24"/>
  <c r="DH8" i="24"/>
  <c r="DG8" i="24"/>
  <c r="DH7" i="24"/>
  <c r="DG7" i="24"/>
  <c r="DH6" i="24"/>
  <c r="DG6" i="24"/>
  <c r="DH5" i="24"/>
  <c r="DG5" i="24"/>
  <c r="DH4" i="24"/>
  <c r="DG4" i="24"/>
  <c r="Q67" i="2"/>
  <c r="R67" i="2"/>
  <c r="Q68" i="2"/>
  <c r="R68" i="2"/>
  <c r="Q69" i="2"/>
  <c r="R69" i="2"/>
  <c r="Q70" i="2"/>
  <c r="R70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BE69" i="27"/>
  <c r="BF69" i="27"/>
  <c r="BE70" i="27"/>
  <c r="BF70" i="27"/>
  <c r="K70" i="5"/>
  <c r="L70" i="5"/>
  <c r="S70" i="4"/>
  <c r="G70" i="1" s="1"/>
  <c r="T70" i="4"/>
  <c r="H70" i="1" s="1"/>
  <c r="M70" i="3"/>
  <c r="N70" i="3"/>
  <c r="E70" i="1"/>
  <c r="F70" i="1"/>
  <c r="I70" i="1"/>
  <c r="J70" i="1"/>
  <c r="K69" i="5"/>
  <c r="L69" i="5"/>
  <c r="J69" i="1" s="1"/>
  <c r="S69" i="4"/>
  <c r="G69" i="1" s="1"/>
  <c r="T69" i="4"/>
  <c r="H69" i="1" s="1"/>
  <c r="M69" i="3"/>
  <c r="N69" i="3"/>
  <c r="E69" i="1"/>
  <c r="F69" i="1"/>
  <c r="I69" i="1"/>
  <c r="BE59" i="27"/>
  <c r="BF59" i="27"/>
  <c r="BE60" i="27"/>
  <c r="BF60" i="27"/>
  <c r="BE61" i="27"/>
  <c r="BF61" i="27"/>
  <c r="BE62" i="27"/>
  <c r="BF62" i="27"/>
  <c r="BE63" i="27"/>
  <c r="BF63" i="27"/>
  <c r="BE64" i="27"/>
  <c r="BF64" i="27"/>
  <c r="BE65" i="27"/>
  <c r="BF65" i="27"/>
  <c r="BE66" i="27"/>
  <c r="BF66" i="27"/>
  <c r="BE67" i="27"/>
  <c r="BF67" i="27"/>
  <c r="BE68" i="27"/>
  <c r="BF68" i="27"/>
  <c r="K68" i="5"/>
  <c r="L68" i="5"/>
  <c r="S68" i="4"/>
  <c r="G68" i="1" s="1"/>
  <c r="T68" i="4"/>
  <c r="H68" i="1" s="1"/>
  <c r="M68" i="3"/>
  <c r="N68" i="3"/>
  <c r="F68" i="1" s="1"/>
  <c r="E68" i="1"/>
  <c r="I68" i="1"/>
  <c r="J68" i="1"/>
  <c r="BF58" i="27"/>
  <c r="BE58" i="27"/>
  <c r="BF57" i="27"/>
  <c r="BE57" i="27"/>
  <c r="BF56" i="27"/>
  <c r="BE56" i="27"/>
  <c r="BF55" i="27"/>
  <c r="BE55" i="27"/>
  <c r="BF54" i="27"/>
  <c r="BE54" i="27"/>
  <c r="BF53" i="27"/>
  <c r="BE53" i="27"/>
  <c r="BF52" i="27"/>
  <c r="BE52" i="27"/>
  <c r="BF51" i="27"/>
  <c r="BE51" i="27"/>
  <c r="BF50" i="27"/>
  <c r="BE50" i="27"/>
  <c r="BF49" i="27"/>
  <c r="BE49" i="27"/>
  <c r="BF48" i="27"/>
  <c r="BE48" i="27"/>
  <c r="BF47" i="27"/>
  <c r="BE47" i="27"/>
  <c r="BF46" i="27"/>
  <c r="BE46" i="27"/>
  <c r="BF45" i="27"/>
  <c r="BE45" i="27"/>
  <c r="BF44" i="27"/>
  <c r="BE44" i="27"/>
  <c r="BF43" i="27"/>
  <c r="BE43" i="27"/>
  <c r="BF42" i="27"/>
  <c r="BE42" i="27"/>
  <c r="BF41" i="27"/>
  <c r="BE41" i="27"/>
  <c r="BF40" i="27"/>
  <c r="BE40" i="27"/>
  <c r="BF39" i="27"/>
  <c r="BE39" i="27"/>
  <c r="BF38" i="27"/>
  <c r="BE38" i="27"/>
  <c r="BF37" i="27"/>
  <c r="BE37" i="27"/>
  <c r="BF36" i="27"/>
  <c r="BE36" i="27"/>
  <c r="BF35" i="27"/>
  <c r="BE35" i="27"/>
  <c r="BF34" i="27"/>
  <c r="BE34" i="27"/>
  <c r="BF33" i="27"/>
  <c r="BE33" i="27"/>
  <c r="BF32" i="27"/>
  <c r="BE32" i="27"/>
  <c r="BF31" i="27"/>
  <c r="BE31" i="27"/>
  <c r="BF30" i="27"/>
  <c r="BE30" i="27"/>
  <c r="BF29" i="27"/>
  <c r="BE29" i="27"/>
  <c r="BF28" i="27"/>
  <c r="BE28" i="27"/>
  <c r="BF27" i="27"/>
  <c r="BE27" i="27"/>
  <c r="BF26" i="27"/>
  <c r="BE26" i="27"/>
  <c r="BF25" i="27"/>
  <c r="BE25" i="27"/>
  <c r="BF24" i="27"/>
  <c r="BE24" i="27"/>
  <c r="BF23" i="27"/>
  <c r="BE23" i="27"/>
  <c r="BF22" i="27"/>
  <c r="BE22" i="27"/>
  <c r="BF21" i="27"/>
  <c r="BE21" i="27"/>
  <c r="BF20" i="27"/>
  <c r="BE20" i="27"/>
  <c r="BF19" i="27"/>
  <c r="BE19" i="27"/>
  <c r="BF18" i="27"/>
  <c r="BE18" i="27"/>
  <c r="BF17" i="27"/>
  <c r="BE17" i="27"/>
  <c r="BF16" i="27"/>
  <c r="BE16" i="27"/>
  <c r="BF15" i="27"/>
  <c r="BE15" i="27"/>
  <c r="BF14" i="27"/>
  <c r="BE14" i="27"/>
  <c r="BF13" i="27"/>
  <c r="BE13" i="27"/>
  <c r="BF12" i="27"/>
  <c r="BE12" i="27"/>
  <c r="BF11" i="27"/>
  <c r="BE11" i="27"/>
  <c r="BF10" i="27"/>
  <c r="BE10" i="27"/>
  <c r="BF9" i="27"/>
  <c r="BE9" i="27"/>
  <c r="BF8" i="27"/>
  <c r="BE8" i="27"/>
  <c r="BF7" i="27"/>
  <c r="BE7" i="27"/>
  <c r="BF6" i="27"/>
  <c r="BE6" i="27"/>
  <c r="BF5" i="27"/>
  <c r="BE5" i="27"/>
  <c r="BF4" i="27"/>
  <c r="BE4" i="27"/>
  <c r="T67" i="4"/>
  <c r="H67" i="1" s="1"/>
  <c r="S67" i="4"/>
  <c r="G67" i="1" s="1"/>
  <c r="T66" i="4"/>
  <c r="S66" i="4"/>
  <c r="T65" i="4"/>
  <c r="S65" i="4"/>
  <c r="T64" i="4"/>
  <c r="S64" i="4"/>
  <c r="T63" i="4"/>
  <c r="S63" i="4"/>
  <c r="T62" i="4"/>
  <c r="S62" i="4"/>
  <c r="T61" i="4"/>
  <c r="S61" i="4"/>
  <c r="T60" i="4"/>
  <c r="S60" i="4"/>
  <c r="T59" i="4"/>
  <c r="S59" i="4"/>
  <c r="T58" i="4"/>
  <c r="S58" i="4"/>
  <c r="T57" i="4"/>
  <c r="S57" i="4"/>
  <c r="T56" i="4"/>
  <c r="S56" i="4"/>
  <c r="T55" i="4"/>
  <c r="S55" i="4"/>
  <c r="T54" i="4"/>
  <c r="S54" i="4"/>
  <c r="T53" i="4"/>
  <c r="S53" i="4"/>
  <c r="T52" i="4"/>
  <c r="S52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" i="4"/>
  <c r="S4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R4" i="4"/>
  <c r="Q4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BO58" i="23"/>
  <c r="DS58" i="13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K67" i="5"/>
  <c r="L67" i="5"/>
  <c r="M67" i="3"/>
  <c r="E67" i="1" s="1"/>
  <c r="N67" i="3"/>
  <c r="F67" i="1" s="1"/>
  <c r="I67" i="1"/>
  <c r="J67" i="1"/>
  <c r="CC36" i="25"/>
  <c r="CG36" i="25" s="1"/>
  <c r="CD36" i="25"/>
  <c r="CE36" i="25"/>
  <c r="CF36" i="25"/>
  <c r="CH36" i="25"/>
  <c r="CC37" i="25"/>
  <c r="CD37" i="25"/>
  <c r="CE37" i="25"/>
  <c r="CF37" i="25"/>
  <c r="CG37" i="25"/>
  <c r="CH37" i="25"/>
  <c r="CC38" i="25"/>
  <c r="CG38" i="25" s="1"/>
  <c r="CD38" i="25"/>
  <c r="CE38" i="25"/>
  <c r="CF38" i="25"/>
  <c r="CH38" i="25"/>
  <c r="CC39" i="25"/>
  <c r="CD39" i="25"/>
  <c r="CE39" i="25"/>
  <c r="CF39" i="25"/>
  <c r="CG39" i="25"/>
  <c r="CH39" i="25"/>
  <c r="CC40" i="25"/>
  <c r="CG40" i="25" s="1"/>
  <c r="CD40" i="25"/>
  <c r="CH40" i="25" s="1"/>
  <c r="CE40" i="25"/>
  <c r="CF40" i="25"/>
  <c r="CC41" i="25"/>
  <c r="CD41" i="25"/>
  <c r="CE41" i="25"/>
  <c r="CF41" i="25"/>
  <c r="CG41" i="25"/>
  <c r="CH41" i="25"/>
  <c r="CC42" i="25"/>
  <c r="CG42" i="25" s="1"/>
  <c r="CD42" i="25"/>
  <c r="CE42" i="25"/>
  <c r="CF42" i="25"/>
  <c r="CH42" i="25"/>
  <c r="CC43" i="25"/>
  <c r="CD43" i="25"/>
  <c r="CE43" i="25"/>
  <c r="CF43" i="25"/>
  <c r="CG43" i="25"/>
  <c r="CH43" i="25"/>
  <c r="CC44" i="25"/>
  <c r="CG44" i="25" s="1"/>
  <c r="CD44" i="25"/>
  <c r="CH44" i="25" s="1"/>
  <c r="CE44" i="25"/>
  <c r="CF44" i="25"/>
  <c r="CC45" i="25"/>
  <c r="CD45" i="25"/>
  <c r="CE45" i="25"/>
  <c r="CF45" i="25"/>
  <c r="CG45" i="25"/>
  <c r="CH45" i="25"/>
  <c r="CC46" i="25"/>
  <c r="CG46" i="25" s="1"/>
  <c r="CD46" i="25"/>
  <c r="CH46" i="25" s="1"/>
  <c r="CE46" i="25"/>
  <c r="CF46" i="25"/>
  <c r="CC47" i="25"/>
  <c r="CD47" i="25"/>
  <c r="CE47" i="25"/>
  <c r="CF47" i="25"/>
  <c r="CG47" i="25"/>
  <c r="CH47" i="25"/>
  <c r="CC48" i="25"/>
  <c r="CG48" i="25" s="1"/>
  <c r="CD48" i="25"/>
  <c r="CH48" i="25" s="1"/>
  <c r="CE48" i="25"/>
  <c r="CF48" i="25"/>
  <c r="CC49" i="25"/>
  <c r="CD49" i="25"/>
  <c r="CE49" i="25"/>
  <c r="CF49" i="25"/>
  <c r="CG49" i="25"/>
  <c r="CH49" i="25"/>
  <c r="CC50" i="25"/>
  <c r="CG50" i="25" s="1"/>
  <c r="CD50" i="25"/>
  <c r="CH50" i="25" s="1"/>
  <c r="CE50" i="25"/>
  <c r="CF50" i="25"/>
  <c r="CC51" i="25"/>
  <c r="CD51" i="25"/>
  <c r="CE51" i="25"/>
  <c r="CF51" i="25"/>
  <c r="CG51" i="25"/>
  <c r="CH51" i="25"/>
  <c r="CC52" i="25"/>
  <c r="CG52" i="25" s="1"/>
  <c r="CD52" i="25"/>
  <c r="CH52" i="25" s="1"/>
  <c r="CE52" i="25"/>
  <c r="CF52" i="25"/>
  <c r="CC53" i="25"/>
  <c r="CD53" i="25"/>
  <c r="CE53" i="25"/>
  <c r="CF53" i="25"/>
  <c r="CG53" i="25"/>
  <c r="CH53" i="25"/>
  <c r="CC54" i="25"/>
  <c r="CG54" i="25" s="1"/>
  <c r="CD54" i="25"/>
  <c r="CH54" i="25" s="1"/>
  <c r="CE54" i="25"/>
  <c r="CF54" i="25"/>
  <c r="CC55" i="25"/>
  <c r="CD55" i="25"/>
  <c r="CE55" i="25"/>
  <c r="CF55" i="25"/>
  <c r="CG55" i="25"/>
  <c r="CH55" i="25"/>
  <c r="CC56" i="25"/>
  <c r="CG56" i="25" s="1"/>
  <c r="CD56" i="25"/>
  <c r="CH56" i="25" s="1"/>
  <c r="CE56" i="25"/>
  <c r="CF56" i="25"/>
  <c r="CC57" i="25"/>
  <c r="CD57" i="25"/>
  <c r="CE57" i="25"/>
  <c r="CF57" i="25"/>
  <c r="CG57" i="25"/>
  <c r="CH57" i="25"/>
  <c r="CC58" i="25"/>
  <c r="CG58" i="25" s="1"/>
  <c r="CD58" i="25"/>
  <c r="CH58" i="25" s="1"/>
  <c r="CE58" i="25"/>
  <c r="CF58" i="25"/>
  <c r="CC59" i="25"/>
  <c r="CD59" i="25"/>
  <c r="CE59" i="25"/>
  <c r="CF59" i="25"/>
  <c r="CG59" i="25"/>
  <c r="CH59" i="25"/>
  <c r="CC60" i="25"/>
  <c r="CG60" i="25" s="1"/>
  <c r="CD60" i="25"/>
  <c r="CH60" i="25" s="1"/>
  <c r="CE60" i="25"/>
  <c r="CF60" i="25"/>
  <c r="CC61" i="25"/>
  <c r="CD61" i="25"/>
  <c r="CE61" i="25"/>
  <c r="CF61" i="25"/>
  <c r="CG61" i="25"/>
  <c r="CH61" i="25"/>
  <c r="CC62" i="25"/>
  <c r="CG62" i="25" s="1"/>
  <c r="CD62" i="25"/>
  <c r="CH62" i="25" s="1"/>
  <c r="CE62" i="25"/>
  <c r="CF62" i="25"/>
  <c r="CC63" i="25"/>
  <c r="CD63" i="25"/>
  <c r="CE63" i="25"/>
  <c r="CF63" i="25"/>
  <c r="CG63" i="25"/>
  <c r="CH63" i="25"/>
  <c r="CC64" i="25"/>
  <c r="CG64" i="25" s="1"/>
  <c r="CD64" i="25"/>
  <c r="CH64" i="25" s="1"/>
  <c r="CE64" i="25"/>
  <c r="CF64" i="25"/>
  <c r="CC65" i="25"/>
  <c r="CD65" i="25"/>
  <c r="CE65" i="25"/>
  <c r="CF65" i="25"/>
  <c r="CG65" i="25"/>
  <c r="CH65" i="25"/>
  <c r="CC66" i="25"/>
  <c r="CG66" i="25" s="1"/>
  <c r="CD66" i="25"/>
  <c r="CH66" i="25" s="1"/>
  <c r="CE66" i="25"/>
  <c r="CF66" i="25"/>
  <c r="CC67" i="25"/>
  <c r="CD67" i="25"/>
  <c r="CE67" i="25"/>
  <c r="CF67" i="25"/>
  <c r="CG67" i="25"/>
  <c r="CH67" i="25"/>
  <c r="CG35" i="25"/>
  <c r="CF35" i="25"/>
  <c r="CE35" i="25"/>
  <c r="CD35" i="25"/>
  <c r="CC35" i="25"/>
  <c r="CH34" i="25"/>
  <c r="CF34" i="25"/>
  <c r="CE34" i="25"/>
  <c r="CD34" i="25"/>
  <c r="CC34" i="25"/>
  <c r="CG34" i="25" s="1"/>
  <c r="CI34" i="25" s="1"/>
  <c r="CH33" i="25"/>
  <c r="CF33" i="25"/>
  <c r="CE33" i="25"/>
  <c r="CD33" i="25"/>
  <c r="CC33" i="25"/>
  <c r="CG33" i="25" s="1"/>
  <c r="CI33" i="25" s="1"/>
  <c r="CH32" i="25"/>
  <c r="CF32" i="25"/>
  <c r="CE32" i="25"/>
  <c r="CD32" i="25"/>
  <c r="CC32" i="25"/>
  <c r="CG32" i="25" s="1"/>
  <c r="CI32" i="25" s="1"/>
  <c r="CF31" i="25"/>
  <c r="CH31" i="25" s="1"/>
  <c r="CE31" i="25"/>
  <c r="CD31" i="25"/>
  <c r="CC31" i="25"/>
  <c r="CG31" i="25" s="1"/>
  <c r="CF30" i="25"/>
  <c r="CH30" i="25" s="1"/>
  <c r="CE30" i="25"/>
  <c r="CD30" i="25"/>
  <c r="CC30" i="25"/>
  <c r="CG30" i="25" s="1"/>
  <c r="CH29" i="25"/>
  <c r="CG29" i="25"/>
  <c r="CI29" i="25" s="1"/>
  <c r="CF29" i="25"/>
  <c r="CE29" i="25"/>
  <c r="CD29" i="25"/>
  <c r="CC29" i="25"/>
  <c r="CH28" i="25"/>
  <c r="CG28" i="25"/>
  <c r="CI28" i="25" s="1"/>
  <c r="CF28" i="25"/>
  <c r="CE28" i="25"/>
  <c r="CD28" i="25"/>
  <c r="CC28" i="25"/>
  <c r="CG27" i="25"/>
  <c r="CF27" i="25"/>
  <c r="CE27" i="25"/>
  <c r="CD27" i="25"/>
  <c r="CH27" i="25" s="1"/>
  <c r="CI27" i="25" s="1"/>
  <c r="CC27" i="25"/>
  <c r="CF26" i="25"/>
  <c r="CE26" i="25"/>
  <c r="CG26" i="25" s="1"/>
  <c r="CI26" i="25" s="1"/>
  <c r="CD26" i="25"/>
  <c r="CH26" i="25" s="1"/>
  <c r="CC26" i="25"/>
  <c r="CF25" i="25"/>
  <c r="CE25" i="25"/>
  <c r="CG25" i="25" s="1"/>
  <c r="CD25" i="25"/>
  <c r="CH25" i="25" s="1"/>
  <c r="CC25" i="25"/>
  <c r="CG24" i="25"/>
  <c r="CF24" i="25"/>
  <c r="CE24" i="25"/>
  <c r="CD24" i="25"/>
  <c r="CH24" i="25" s="1"/>
  <c r="CC24" i="25"/>
  <c r="CG23" i="25"/>
  <c r="CF23" i="25"/>
  <c r="CE23" i="25"/>
  <c r="CD23" i="25"/>
  <c r="CH23" i="25" s="1"/>
  <c r="CC23" i="25"/>
  <c r="CH22" i="25"/>
  <c r="CF22" i="25"/>
  <c r="CE22" i="25"/>
  <c r="CD22" i="25"/>
  <c r="CC22" i="25"/>
  <c r="CG22" i="25" s="1"/>
  <c r="CI22" i="25" s="1"/>
  <c r="CH21" i="25"/>
  <c r="CF21" i="25"/>
  <c r="CE21" i="25"/>
  <c r="CD21" i="25"/>
  <c r="CC21" i="25"/>
  <c r="CG21" i="25" s="1"/>
  <c r="CI21" i="25" s="1"/>
  <c r="CH20" i="25"/>
  <c r="CF20" i="25"/>
  <c r="CE20" i="25"/>
  <c r="CD20" i="25"/>
  <c r="CC20" i="25"/>
  <c r="CG20" i="25" s="1"/>
  <c r="CI20" i="25" s="1"/>
  <c r="CF19" i="25"/>
  <c r="CH19" i="25" s="1"/>
  <c r="CE19" i="25"/>
  <c r="CD19" i="25"/>
  <c r="CC19" i="25"/>
  <c r="CG19" i="25" s="1"/>
  <c r="CI19" i="25" s="1"/>
  <c r="CF18" i="25"/>
  <c r="CH18" i="25" s="1"/>
  <c r="CE18" i="25"/>
  <c r="CD18" i="25"/>
  <c r="CC18" i="25"/>
  <c r="CG18" i="25" s="1"/>
  <c r="CI18" i="25" s="1"/>
  <c r="CH17" i="25"/>
  <c r="CG17" i="25"/>
  <c r="CI17" i="25" s="1"/>
  <c r="CF17" i="25"/>
  <c r="CE17" i="25"/>
  <c r="CD17" i="25"/>
  <c r="CC17" i="25"/>
  <c r="CH16" i="25"/>
  <c r="CG16" i="25"/>
  <c r="CI16" i="25" s="1"/>
  <c r="CF16" i="25"/>
  <c r="CE16" i="25"/>
  <c r="CD16" i="25"/>
  <c r="CC16" i="25"/>
  <c r="CG15" i="25"/>
  <c r="CF15" i="25"/>
  <c r="CE15" i="25"/>
  <c r="CD15" i="25"/>
  <c r="CH15" i="25" s="1"/>
  <c r="CI15" i="25" s="1"/>
  <c r="CC15" i="25"/>
  <c r="CF14" i="25"/>
  <c r="CE14" i="25"/>
  <c r="CG14" i="25" s="1"/>
  <c r="CD14" i="25"/>
  <c r="CH14" i="25" s="1"/>
  <c r="CC14" i="25"/>
  <c r="CF13" i="25"/>
  <c r="CE13" i="25"/>
  <c r="CG13" i="25" s="1"/>
  <c r="CD13" i="25"/>
  <c r="CH13" i="25" s="1"/>
  <c r="CC13" i="25"/>
  <c r="CG12" i="25"/>
  <c r="CI12" i="25" s="1"/>
  <c r="CF12" i="25"/>
  <c r="CE12" i="25"/>
  <c r="CD12" i="25"/>
  <c r="CH12" i="25" s="1"/>
  <c r="CC12" i="25"/>
  <c r="CG11" i="25"/>
  <c r="CF11" i="25"/>
  <c r="CE11" i="25"/>
  <c r="CD11" i="25"/>
  <c r="CH11" i="25" s="1"/>
  <c r="CC11" i="25"/>
  <c r="CH10" i="25"/>
  <c r="CF10" i="25"/>
  <c r="CE10" i="25"/>
  <c r="CD10" i="25"/>
  <c r="CC10" i="25"/>
  <c r="CG10" i="25" s="1"/>
  <c r="CI10" i="25" s="1"/>
  <c r="CH9" i="25"/>
  <c r="CF9" i="25"/>
  <c r="CE9" i="25"/>
  <c r="CD9" i="25"/>
  <c r="CC9" i="25"/>
  <c r="CG9" i="25" s="1"/>
  <c r="CI9" i="25" s="1"/>
  <c r="CH8" i="25"/>
  <c r="CF8" i="25"/>
  <c r="CE8" i="25"/>
  <c r="CD8" i="25"/>
  <c r="CC8" i="25"/>
  <c r="CG8" i="25" s="1"/>
  <c r="CI8" i="25" s="1"/>
  <c r="CF7" i="25"/>
  <c r="CH7" i="25" s="1"/>
  <c r="CE7" i="25"/>
  <c r="CD7" i="25"/>
  <c r="CC7" i="25"/>
  <c r="CG7" i="25" s="1"/>
  <c r="CF6" i="25"/>
  <c r="CH6" i="25" s="1"/>
  <c r="CE6" i="25"/>
  <c r="CD6" i="25"/>
  <c r="CC6" i="25"/>
  <c r="CG6" i="25" s="1"/>
  <c r="CI6" i="25" s="1"/>
  <c r="CH5" i="25"/>
  <c r="CG5" i="25"/>
  <c r="CI5" i="25" s="1"/>
  <c r="CF5" i="25"/>
  <c r="CE5" i="25"/>
  <c r="CD5" i="25"/>
  <c r="CC5" i="25"/>
  <c r="CH4" i="25"/>
  <c r="CG4" i="25"/>
  <c r="CI4" i="25" s="1"/>
  <c r="CF4" i="25"/>
  <c r="CE4" i="25"/>
  <c r="CD4" i="25"/>
  <c r="CC4" i="25"/>
  <c r="CI40" i="25" l="1"/>
  <c r="CI36" i="25"/>
  <c r="CI39" i="25"/>
  <c r="CI37" i="25"/>
  <c r="CH35" i="25"/>
  <c r="CI35" i="25" s="1"/>
  <c r="CI38" i="25"/>
  <c r="CI11" i="25"/>
  <c r="CI14" i="25"/>
  <c r="CI7" i="25"/>
  <c r="CI23" i="25"/>
  <c r="CI24" i="25"/>
  <c r="CI30" i="25"/>
  <c r="CI25" i="25"/>
  <c r="CI13" i="25"/>
  <c r="CI41" i="25"/>
  <c r="CI31" i="25"/>
  <c r="C5" i="2"/>
  <c r="Q5" i="2" s="1"/>
  <c r="D7" i="2"/>
  <c r="R7" i="2" s="1"/>
  <c r="D8" i="2"/>
  <c r="R8" i="2" s="1"/>
  <c r="C9" i="2"/>
  <c r="Q9" i="2" s="1"/>
  <c r="C11" i="2"/>
  <c r="Q11" i="2" s="1"/>
  <c r="D13" i="2"/>
  <c r="R13" i="2" s="1"/>
  <c r="D14" i="2"/>
  <c r="R14" i="2" s="1"/>
  <c r="C15" i="2"/>
  <c r="Q15" i="2" s="1"/>
  <c r="C17" i="2"/>
  <c r="Q17" i="2" s="1"/>
  <c r="D19" i="2"/>
  <c r="R19" i="2" s="1"/>
  <c r="D20" i="2"/>
  <c r="R20" i="2" s="1"/>
  <c r="C21" i="2"/>
  <c r="Q21" i="2" s="1"/>
  <c r="C23" i="2"/>
  <c r="Q23" i="2" s="1"/>
  <c r="D25" i="2"/>
  <c r="R25" i="2" s="1"/>
  <c r="D26" i="2"/>
  <c r="R26" i="2" s="1"/>
  <c r="C27" i="2"/>
  <c r="Q27" i="2" s="1"/>
  <c r="C29" i="2"/>
  <c r="Q29" i="2" s="1"/>
  <c r="D31" i="2"/>
  <c r="R31" i="2" s="1"/>
  <c r="D32" i="2"/>
  <c r="R32" i="2" s="1"/>
  <c r="C33" i="2"/>
  <c r="Q33" i="2" s="1"/>
  <c r="D37" i="2"/>
  <c r="R37" i="2" s="1"/>
  <c r="D38" i="2"/>
  <c r="R38" i="2" s="1"/>
  <c r="C39" i="2"/>
  <c r="Q39" i="2" s="1"/>
  <c r="D43" i="2"/>
  <c r="R43" i="2" s="1"/>
  <c r="D44" i="2"/>
  <c r="R44" i="2" s="1"/>
  <c r="C45" i="2"/>
  <c r="Q45" i="2" s="1"/>
  <c r="D49" i="2"/>
  <c r="R49" i="2" s="1"/>
  <c r="D50" i="2"/>
  <c r="R50" i="2" s="1"/>
  <c r="C51" i="2"/>
  <c r="Q51" i="2" s="1"/>
  <c r="D55" i="2"/>
  <c r="R55" i="2" s="1"/>
  <c r="D56" i="2"/>
  <c r="R56" i="2" s="1"/>
  <c r="C57" i="2"/>
  <c r="Q57" i="2" s="1"/>
  <c r="D61" i="2"/>
  <c r="R61" i="2" s="1"/>
  <c r="D62" i="2"/>
  <c r="R62" i="2" s="1"/>
  <c r="C63" i="2"/>
  <c r="Q63" i="2" s="1"/>
  <c r="C4" i="2"/>
  <c r="Q4" i="2" s="1"/>
  <c r="D4" i="2"/>
  <c r="R4" i="2" s="1"/>
  <c r="D5" i="2"/>
  <c r="R5" i="2" s="1"/>
  <c r="C6" i="2"/>
  <c r="Q6" i="2" s="1"/>
  <c r="D6" i="2"/>
  <c r="R6" i="2" s="1"/>
  <c r="C7" i="2"/>
  <c r="Q7" i="2" s="1"/>
  <c r="C8" i="2"/>
  <c r="Q8" i="2" s="1"/>
  <c r="D9" i="2"/>
  <c r="R9" i="2" s="1"/>
  <c r="C10" i="2"/>
  <c r="Q10" i="2" s="1"/>
  <c r="D10" i="2"/>
  <c r="R10" i="2" s="1"/>
  <c r="D11" i="2"/>
  <c r="R11" i="2" s="1"/>
  <c r="C12" i="2"/>
  <c r="Q12" i="2" s="1"/>
  <c r="D12" i="2"/>
  <c r="R12" i="2" s="1"/>
  <c r="C13" i="2"/>
  <c r="Q13" i="2" s="1"/>
  <c r="C14" i="2"/>
  <c r="Q14" i="2" s="1"/>
  <c r="D15" i="2"/>
  <c r="R15" i="2" s="1"/>
  <c r="C16" i="2"/>
  <c r="Q16" i="2" s="1"/>
  <c r="D16" i="2"/>
  <c r="R16" i="2" s="1"/>
  <c r="D17" i="2"/>
  <c r="R17" i="2" s="1"/>
  <c r="C18" i="2"/>
  <c r="Q18" i="2" s="1"/>
  <c r="D18" i="2"/>
  <c r="R18" i="2" s="1"/>
  <c r="C19" i="2"/>
  <c r="Q19" i="2" s="1"/>
  <c r="C20" i="2"/>
  <c r="Q20" i="2" s="1"/>
  <c r="D21" i="2"/>
  <c r="R21" i="2" s="1"/>
  <c r="C22" i="2"/>
  <c r="Q22" i="2" s="1"/>
  <c r="D22" i="2"/>
  <c r="R22" i="2" s="1"/>
  <c r="D23" i="2"/>
  <c r="R23" i="2" s="1"/>
  <c r="C24" i="2"/>
  <c r="Q24" i="2" s="1"/>
  <c r="D24" i="2"/>
  <c r="R24" i="2" s="1"/>
  <c r="C25" i="2"/>
  <c r="Q25" i="2" s="1"/>
  <c r="C26" i="2"/>
  <c r="Q26" i="2" s="1"/>
  <c r="D27" i="2"/>
  <c r="R27" i="2" s="1"/>
  <c r="C28" i="2"/>
  <c r="Q28" i="2" s="1"/>
  <c r="D28" i="2"/>
  <c r="R28" i="2" s="1"/>
  <c r="D29" i="2"/>
  <c r="R29" i="2" s="1"/>
  <c r="C30" i="2"/>
  <c r="Q30" i="2" s="1"/>
  <c r="D30" i="2"/>
  <c r="R30" i="2" s="1"/>
  <c r="C31" i="2"/>
  <c r="Q31" i="2" s="1"/>
  <c r="C32" i="2"/>
  <c r="Q32" i="2" s="1"/>
  <c r="D33" i="2"/>
  <c r="R33" i="2" s="1"/>
  <c r="C34" i="2"/>
  <c r="Q34" i="2" s="1"/>
  <c r="D34" i="2"/>
  <c r="R34" i="2" s="1"/>
  <c r="C35" i="2"/>
  <c r="Q35" i="2" s="1"/>
  <c r="D35" i="2"/>
  <c r="R35" i="2" s="1"/>
  <c r="C36" i="2"/>
  <c r="Q36" i="2" s="1"/>
  <c r="D36" i="2"/>
  <c r="R36" i="2" s="1"/>
  <c r="C37" i="2"/>
  <c r="Q37" i="2" s="1"/>
  <c r="C38" i="2"/>
  <c r="Q38" i="2" s="1"/>
  <c r="D39" i="2"/>
  <c r="R39" i="2" s="1"/>
  <c r="C40" i="2"/>
  <c r="Q40" i="2" s="1"/>
  <c r="D40" i="2"/>
  <c r="R40" i="2" s="1"/>
  <c r="C41" i="2"/>
  <c r="Q41" i="2" s="1"/>
  <c r="D41" i="2"/>
  <c r="R41" i="2" s="1"/>
  <c r="C42" i="2"/>
  <c r="Q42" i="2" s="1"/>
  <c r="D42" i="2"/>
  <c r="R42" i="2" s="1"/>
  <c r="C43" i="2"/>
  <c r="Q43" i="2" s="1"/>
  <c r="C44" i="2"/>
  <c r="Q44" i="2" s="1"/>
  <c r="D45" i="2"/>
  <c r="R45" i="2" s="1"/>
  <c r="C46" i="2"/>
  <c r="Q46" i="2" s="1"/>
  <c r="D46" i="2"/>
  <c r="R46" i="2" s="1"/>
  <c r="C47" i="2"/>
  <c r="Q47" i="2" s="1"/>
  <c r="D47" i="2"/>
  <c r="R47" i="2" s="1"/>
  <c r="C48" i="2"/>
  <c r="Q48" i="2" s="1"/>
  <c r="D48" i="2"/>
  <c r="R48" i="2" s="1"/>
  <c r="C49" i="2"/>
  <c r="Q49" i="2" s="1"/>
  <c r="C50" i="2"/>
  <c r="Q50" i="2" s="1"/>
  <c r="D51" i="2"/>
  <c r="R51" i="2" s="1"/>
  <c r="C52" i="2"/>
  <c r="Q52" i="2" s="1"/>
  <c r="D52" i="2"/>
  <c r="R52" i="2" s="1"/>
  <c r="C53" i="2"/>
  <c r="Q53" i="2" s="1"/>
  <c r="D53" i="2"/>
  <c r="R53" i="2" s="1"/>
  <c r="C54" i="2"/>
  <c r="Q54" i="2" s="1"/>
  <c r="D54" i="2"/>
  <c r="R54" i="2" s="1"/>
  <c r="C55" i="2"/>
  <c r="Q55" i="2" s="1"/>
  <c r="C56" i="2"/>
  <c r="Q56" i="2" s="1"/>
  <c r="D57" i="2"/>
  <c r="R57" i="2" s="1"/>
  <c r="C58" i="2"/>
  <c r="Q58" i="2" s="1"/>
  <c r="D58" i="2"/>
  <c r="R58" i="2" s="1"/>
  <c r="C59" i="2"/>
  <c r="Q59" i="2" s="1"/>
  <c r="D59" i="2"/>
  <c r="R59" i="2" s="1"/>
  <c r="C60" i="2"/>
  <c r="Q60" i="2" s="1"/>
  <c r="D60" i="2"/>
  <c r="R60" i="2" s="1"/>
  <c r="C61" i="2"/>
  <c r="Q61" i="2" s="1"/>
  <c r="C62" i="2"/>
  <c r="Q62" i="2" s="1"/>
  <c r="D63" i="2"/>
  <c r="R63" i="2" s="1"/>
  <c r="C64" i="2"/>
  <c r="Q64" i="2" s="1"/>
  <c r="D64" i="2"/>
  <c r="R64" i="2" s="1"/>
  <c r="C65" i="2"/>
  <c r="Q65" i="2" s="1"/>
  <c r="D65" i="2"/>
  <c r="R65" i="2" s="1"/>
  <c r="C66" i="2"/>
  <c r="Q66" i="2" s="1"/>
  <c r="D66" i="2"/>
  <c r="R66" i="2" s="1"/>
  <c r="K66" i="5"/>
  <c r="L66" i="5"/>
  <c r="J66" i="1" s="1"/>
  <c r="G66" i="1"/>
  <c r="H66" i="1"/>
  <c r="M66" i="3"/>
  <c r="N66" i="3"/>
  <c r="E66" i="1"/>
  <c r="F66" i="1"/>
  <c r="I66" i="1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M65" i="3" s="1"/>
  <c r="E65" i="1" s="1"/>
  <c r="F65" i="3"/>
  <c r="N65" i="3" s="1"/>
  <c r="F65" i="1" s="1"/>
  <c r="BQ5" i="23"/>
  <c r="BR5" i="23"/>
  <c r="BQ6" i="23"/>
  <c r="BR6" i="23"/>
  <c r="BQ7" i="23"/>
  <c r="BR7" i="23"/>
  <c r="BQ8" i="23"/>
  <c r="BR8" i="23"/>
  <c r="BQ9" i="23"/>
  <c r="BR9" i="23"/>
  <c r="BQ10" i="23"/>
  <c r="BR10" i="23"/>
  <c r="BQ11" i="23"/>
  <c r="BR11" i="23"/>
  <c r="BQ12" i="23"/>
  <c r="BR12" i="23"/>
  <c r="BQ13" i="23"/>
  <c r="BR13" i="23"/>
  <c r="BQ14" i="23"/>
  <c r="BR14" i="23"/>
  <c r="BQ15" i="23"/>
  <c r="BR15" i="23"/>
  <c r="BQ16" i="23"/>
  <c r="BR16" i="23"/>
  <c r="BQ17" i="23"/>
  <c r="BR17" i="23"/>
  <c r="BQ18" i="23"/>
  <c r="BR18" i="23"/>
  <c r="BQ19" i="23"/>
  <c r="BR19" i="23"/>
  <c r="BQ20" i="23"/>
  <c r="BR20" i="23"/>
  <c r="BQ21" i="23"/>
  <c r="BR21" i="23"/>
  <c r="BQ22" i="23"/>
  <c r="BR22" i="23"/>
  <c r="BQ23" i="23"/>
  <c r="BR23" i="23"/>
  <c r="BQ24" i="23"/>
  <c r="BR24" i="23"/>
  <c r="BQ25" i="23"/>
  <c r="BR25" i="23"/>
  <c r="BQ26" i="23"/>
  <c r="BR26" i="23"/>
  <c r="BQ27" i="23"/>
  <c r="BR27" i="23"/>
  <c r="BQ28" i="23"/>
  <c r="BR28" i="23"/>
  <c r="BQ29" i="23"/>
  <c r="BR29" i="23"/>
  <c r="BQ30" i="23"/>
  <c r="BR30" i="23"/>
  <c r="BQ31" i="23"/>
  <c r="BR31" i="23"/>
  <c r="BQ32" i="23"/>
  <c r="BR32" i="23"/>
  <c r="BQ33" i="23"/>
  <c r="BR33" i="23"/>
  <c r="BQ34" i="23"/>
  <c r="BR34" i="23"/>
  <c r="BQ35" i="23"/>
  <c r="BR35" i="23"/>
  <c r="BQ36" i="23"/>
  <c r="BR36" i="23"/>
  <c r="BQ37" i="23"/>
  <c r="BR37" i="23"/>
  <c r="BQ38" i="23"/>
  <c r="BR38" i="23"/>
  <c r="BQ39" i="23"/>
  <c r="BR39" i="23"/>
  <c r="BQ40" i="23"/>
  <c r="BR40" i="23"/>
  <c r="BQ41" i="23"/>
  <c r="BR41" i="23"/>
  <c r="BQ42" i="23"/>
  <c r="BR42" i="23"/>
  <c r="BQ43" i="23"/>
  <c r="BR43" i="23"/>
  <c r="BQ44" i="23"/>
  <c r="BR44" i="23"/>
  <c r="BQ45" i="23"/>
  <c r="BR45" i="23"/>
  <c r="BQ46" i="23"/>
  <c r="BR46" i="23"/>
  <c r="BQ47" i="23"/>
  <c r="BR47" i="23"/>
  <c r="BQ48" i="23"/>
  <c r="BR48" i="23"/>
  <c r="BQ49" i="23"/>
  <c r="BR49" i="23"/>
  <c r="BQ50" i="23"/>
  <c r="BR50" i="23"/>
  <c r="BQ51" i="23"/>
  <c r="BR51" i="23"/>
  <c r="BQ52" i="23"/>
  <c r="BR52" i="23"/>
  <c r="BQ53" i="23"/>
  <c r="BR53" i="23"/>
  <c r="BQ54" i="23"/>
  <c r="BR54" i="23"/>
  <c r="BQ55" i="23"/>
  <c r="BR55" i="23"/>
  <c r="BQ56" i="23"/>
  <c r="BR56" i="23"/>
  <c r="BQ57" i="23"/>
  <c r="BR57" i="23"/>
  <c r="BQ58" i="23"/>
  <c r="E58" i="3" s="1"/>
  <c r="M58" i="3" s="1"/>
  <c r="E58" i="1" s="1"/>
  <c r="BR58" i="23"/>
  <c r="BQ59" i="23"/>
  <c r="BR59" i="23"/>
  <c r="BQ60" i="23"/>
  <c r="BR60" i="23"/>
  <c r="BQ61" i="23"/>
  <c r="BR61" i="23"/>
  <c r="BQ62" i="23"/>
  <c r="BR62" i="23"/>
  <c r="BQ63" i="23"/>
  <c r="BR63" i="23"/>
  <c r="BQ64" i="23"/>
  <c r="BR64" i="23"/>
  <c r="BQ65" i="23"/>
  <c r="BR65" i="23"/>
  <c r="BR4" i="23"/>
  <c r="BQ4" i="23"/>
  <c r="K64" i="5"/>
  <c r="L64" i="5"/>
  <c r="K65" i="5"/>
  <c r="L65" i="5"/>
  <c r="H65" i="1"/>
  <c r="M64" i="3"/>
  <c r="N64" i="3"/>
  <c r="E64" i="1"/>
  <c r="F64" i="1"/>
  <c r="G64" i="1"/>
  <c r="H64" i="1"/>
  <c r="I64" i="1"/>
  <c r="J64" i="1"/>
  <c r="G65" i="1"/>
  <c r="I65" i="1"/>
  <c r="J65" i="1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BK45" i="22"/>
  <c r="BL45" i="22"/>
  <c r="BK46" i="22"/>
  <c r="BL46" i="22"/>
  <c r="BK47" i="22"/>
  <c r="BL47" i="22"/>
  <c r="BK48" i="22"/>
  <c r="BL48" i="22"/>
  <c r="BK49" i="22"/>
  <c r="BL49" i="22"/>
  <c r="BK50" i="22"/>
  <c r="BL50" i="22"/>
  <c r="BK51" i="22"/>
  <c r="BL51" i="22"/>
  <c r="BK52" i="22"/>
  <c r="BL52" i="22"/>
  <c r="BK53" i="22"/>
  <c r="BL53" i="22"/>
  <c r="BK54" i="22"/>
  <c r="BL54" i="22"/>
  <c r="BK55" i="22"/>
  <c r="BL55" i="22"/>
  <c r="BK56" i="22"/>
  <c r="BL56" i="22"/>
  <c r="BK57" i="22"/>
  <c r="BL57" i="22"/>
  <c r="BK58" i="22"/>
  <c r="BL58" i="22"/>
  <c r="BK59" i="22"/>
  <c r="BL59" i="22"/>
  <c r="BK60" i="22"/>
  <c r="BL60" i="22"/>
  <c r="BK61" i="22"/>
  <c r="BL61" i="22"/>
  <c r="BK62" i="22"/>
  <c r="BL62" i="22"/>
  <c r="BK63" i="22"/>
  <c r="BL63" i="22"/>
  <c r="BL44" i="22"/>
  <c r="BK44" i="22"/>
  <c r="BL43" i="22"/>
  <c r="BK43" i="22"/>
  <c r="BL42" i="22"/>
  <c r="BK42" i="22"/>
  <c r="BL41" i="22"/>
  <c r="BK41" i="22"/>
  <c r="BL40" i="22"/>
  <c r="BK40" i="22"/>
  <c r="BL39" i="22"/>
  <c r="BK39" i="22"/>
  <c r="BL38" i="22"/>
  <c r="BK38" i="22"/>
  <c r="BL37" i="22"/>
  <c r="BK37" i="22"/>
  <c r="BL36" i="22"/>
  <c r="BK36" i="22"/>
  <c r="BL35" i="22"/>
  <c r="BK35" i="22"/>
  <c r="BL34" i="22"/>
  <c r="BK34" i="22"/>
  <c r="BL33" i="22"/>
  <c r="BK33" i="22"/>
  <c r="BL32" i="22"/>
  <c r="BK32" i="22"/>
  <c r="BL31" i="22"/>
  <c r="BK31" i="22"/>
  <c r="BL30" i="22"/>
  <c r="BK30" i="22"/>
  <c r="BL29" i="22"/>
  <c r="BK29" i="22"/>
  <c r="BL28" i="22"/>
  <c r="BK28" i="22"/>
  <c r="BL27" i="22"/>
  <c r="BK27" i="22"/>
  <c r="BL26" i="22"/>
  <c r="BK26" i="22"/>
  <c r="BL25" i="22"/>
  <c r="BK25" i="22"/>
  <c r="BL24" i="22"/>
  <c r="BK24" i="22"/>
  <c r="BL23" i="22"/>
  <c r="BK23" i="22"/>
  <c r="BL22" i="22"/>
  <c r="BK22" i="22"/>
  <c r="BL21" i="22"/>
  <c r="BK21" i="22"/>
  <c r="BL20" i="22"/>
  <c r="BK20" i="22"/>
  <c r="BL19" i="22"/>
  <c r="BK19" i="22"/>
  <c r="BL18" i="22"/>
  <c r="BK18" i="22"/>
  <c r="BL17" i="22"/>
  <c r="BK17" i="22"/>
  <c r="BL16" i="22"/>
  <c r="BK16" i="22"/>
  <c r="BL15" i="22"/>
  <c r="BK15" i="22"/>
  <c r="BL14" i="22"/>
  <c r="BK14" i="22"/>
  <c r="BL13" i="22"/>
  <c r="BK13" i="22"/>
  <c r="BL12" i="22"/>
  <c r="BK12" i="22"/>
  <c r="BL11" i="22"/>
  <c r="BK11" i="22"/>
  <c r="BL10" i="22"/>
  <c r="BK10" i="22"/>
  <c r="BL9" i="22"/>
  <c r="BK9" i="22"/>
  <c r="BL8" i="22"/>
  <c r="BK8" i="22"/>
  <c r="BL7" i="22"/>
  <c r="BK7" i="22"/>
  <c r="BL6" i="22"/>
  <c r="BK6" i="22"/>
  <c r="BL5" i="22"/>
  <c r="BK5" i="22"/>
  <c r="BL4" i="22"/>
  <c r="BK4" i="22"/>
  <c r="K62" i="5"/>
  <c r="L62" i="5"/>
  <c r="K63" i="5"/>
  <c r="L63" i="5"/>
  <c r="G63" i="1"/>
  <c r="H63" i="1"/>
  <c r="I63" i="1"/>
  <c r="J63" i="1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G62" i="1" s="1"/>
  <c r="J62" i="4"/>
  <c r="H62" i="1" s="1"/>
  <c r="BQ4" i="21"/>
  <c r="BR4" i="21"/>
  <c r="BQ5" i="21"/>
  <c r="BR5" i="21"/>
  <c r="BQ6" i="21"/>
  <c r="BR6" i="21"/>
  <c r="BQ7" i="21"/>
  <c r="BR7" i="21"/>
  <c r="BQ8" i="21"/>
  <c r="BR8" i="21"/>
  <c r="BQ9" i="21"/>
  <c r="BR9" i="21"/>
  <c r="BQ10" i="21"/>
  <c r="BR10" i="21"/>
  <c r="BQ11" i="21"/>
  <c r="BR11" i="21"/>
  <c r="BQ12" i="21"/>
  <c r="BR12" i="21"/>
  <c r="BQ13" i="21"/>
  <c r="BR13" i="21"/>
  <c r="BQ14" i="21"/>
  <c r="BR14" i="21"/>
  <c r="BQ15" i="21"/>
  <c r="BR15" i="21"/>
  <c r="BQ16" i="21"/>
  <c r="BR16" i="21"/>
  <c r="BQ17" i="21"/>
  <c r="BR17" i="21"/>
  <c r="BQ18" i="21"/>
  <c r="BR18" i="21"/>
  <c r="BQ19" i="21"/>
  <c r="BR19" i="21"/>
  <c r="BQ20" i="21"/>
  <c r="BR20" i="21"/>
  <c r="BQ21" i="21"/>
  <c r="BR21" i="21"/>
  <c r="BQ22" i="21"/>
  <c r="BR22" i="21"/>
  <c r="BQ23" i="21"/>
  <c r="BR23" i="21"/>
  <c r="BQ24" i="21"/>
  <c r="BR24" i="21"/>
  <c r="BQ25" i="21"/>
  <c r="BR25" i="21"/>
  <c r="BQ26" i="21"/>
  <c r="BR26" i="21"/>
  <c r="BQ27" i="21"/>
  <c r="BR27" i="21"/>
  <c r="BQ28" i="21"/>
  <c r="BR28" i="21"/>
  <c r="BQ29" i="21"/>
  <c r="BR29" i="21"/>
  <c r="BQ30" i="21"/>
  <c r="BR30" i="21"/>
  <c r="BQ31" i="21"/>
  <c r="BR31" i="21"/>
  <c r="BQ32" i="21"/>
  <c r="BR32" i="21"/>
  <c r="BQ33" i="21"/>
  <c r="BR33" i="21"/>
  <c r="BQ34" i="21"/>
  <c r="BR34" i="21"/>
  <c r="BQ35" i="21"/>
  <c r="BR35" i="21"/>
  <c r="BQ36" i="21"/>
  <c r="BR36" i="21"/>
  <c r="BQ37" i="21"/>
  <c r="BR37" i="21"/>
  <c r="BQ38" i="21"/>
  <c r="BR38" i="21"/>
  <c r="BQ39" i="21"/>
  <c r="BR39" i="21"/>
  <c r="BQ40" i="21"/>
  <c r="BR40" i="21"/>
  <c r="BQ41" i="21"/>
  <c r="BR41" i="21"/>
  <c r="BQ42" i="21"/>
  <c r="BR42" i="21"/>
  <c r="BQ43" i="21"/>
  <c r="BR43" i="21"/>
  <c r="BQ44" i="21"/>
  <c r="BR44" i="21"/>
  <c r="BQ45" i="21"/>
  <c r="BR45" i="21"/>
  <c r="BQ46" i="21"/>
  <c r="BR46" i="21"/>
  <c r="BQ47" i="21"/>
  <c r="BR47" i="21"/>
  <c r="BQ48" i="21"/>
  <c r="BR48" i="21"/>
  <c r="BQ49" i="21"/>
  <c r="BR49" i="21"/>
  <c r="BQ50" i="21"/>
  <c r="BR50" i="21"/>
  <c r="BQ51" i="21"/>
  <c r="BR51" i="21"/>
  <c r="BQ52" i="21"/>
  <c r="BR52" i="21"/>
  <c r="BQ53" i="21"/>
  <c r="BR53" i="21"/>
  <c r="BQ54" i="21"/>
  <c r="BR54" i="21"/>
  <c r="BQ55" i="21"/>
  <c r="BR55" i="21"/>
  <c r="BQ56" i="21"/>
  <c r="BR56" i="21"/>
  <c r="BQ57" i="21"/>
  <c r="BR57" i="21"/>
  <c r="BQ58" i="21"/>
  <c r="BR58" i="21"/>
  <c r="BQ59" i="21"/>
  <c r="BR59" i="21"/>
  <c r="BQ60" i="21"/>
  <c r="BR60" i="21"/>
  <c r="BQ61" i="21"/>
  <c r="BR61" i="21"/>
  <c r="BQ62" i="21"/>
  <c r="BR62" i="21"/>
  <c r="M62" i="3"/>
  <c r="E62" i="1" s="1"/>
  <c r="N62" i="3"/>
  <c r="F62" i="1" s="1"/>
  <c r="I62" i="1"/>
  <c r="J62" i="1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BL58" i="19"/>
  <c r="BK58" i="19"/>
  <c r="O58" i="2" s="1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BL44" i="20"/>
  <c r="BK44" i="20"/>
  <c r="BL43" i="20"/>
  <c r="BK43" i="20"/>
  <c r="BL42" i="20"/>
  <c r="BK42" i="20"/>
  <c r="BL41" i="20"/>
  <c r="BK41" i="20"/>
  <c r="BL40" i="20"/>
  <c r="BK40" i="20"/>
  <c r="BL39" i="20"/>
  <c r="BK39" i="20"/>
  <c r="BL38" i="20"/>
  <c r="BK38" i="20"/>
  <c r="BL37" i="20"/>
  <c r="BK37" i="20"/>
  <c r="BL36" i="20"/>
  <c r="BK36" i="20"/>
  <c r="BL35" i="20"/>
  <c r="BK35" i="20"/>
  <c r="BL34" i="20"/>
  <c r="BK34" i="20"/>
  <c r="BL33" i="20"/>
  <c r="BK33" i="20"/>
  <c r="BL32" i="20"/>
  <c r="BK32" i="20"/>
  <c r="BL31" i="20"/>
  <c r="BK31" i="20"/>
  <c r="BL30" i="20"/>
  <c r="BK30" i="20"/>
  <c r="BL29" i="20"/>
  <c r="BK29" i="20"/>
  <c r="BL28" i="20"/>
  <c r="BK28" i="20"/>
  <c r="BL27" i="20"/>
  <c r="BK27" i="20"/>
  <c r="BL26" i="20"/>
  <c r="BK26" i="20"/>
  <c r="BL25" i="20"/>
  <c r="BK25" i="20"/>
  <c r="BL24" i="20"/>
  <c r="BK24" i="20"/>
  <c r="BL23" i="20"/>
  <c r="BK23" i="20"/>
  <c r="BL22" i="20"/>
  <c r="BK22" i="20"/>
  <c r="BL21" i="20"/>
  <c r="BK21" i="20"/>
  <c r="BL20" i="20"/>
  <c r="BK20" i="20"/>
  <c r="BL19" i="20"/>
  <c r="BK19" i="20"/>
  <c r="BL18" i="20"/>
  <c r="BK18" i="20"/>
  <c r="BL17" i="20"/>
  <c r="BK17" i="20"/>
  <c r="BL16" i="20"/>
  <c r="BK16" i="20"/>
  <c r="BL15" i="20"/>
  <c r="BK15" i="20"/>
  <c r="BL14" i="20"/>
  <c r="BK14" i="20"/>
  <c r="BL13" i="20"/>
  <c r="BK13" i="20"/>
  <c r="BL12" i="20"/>
  <c r="BK12" i="20"/>
  <c r="BL11" i="20"/>
  <c r="BK11" i="20"/>
  <c r="BL10" i="20"/>
  <c r="BK10" i="20"/>
  <c r="BL9" i="20"/>
  <c r="BK9" i="20"/>
  <c r="BL8" i="20"/>
  <c r="BK8" i="20"/>
  <c r="BL7" i="20"/>
  <c r="BK7" i="20"/>
  <c r="BL6" i="20"/>
  <c r="BK6" i="20"/>
  <c r="BL5" i="20"/>
  <c r="BK5" i="20"/>
  <c r="BL4" i="20"/>
  <c r="BK4" i="20"/>
  <c r="P61" i="2"/>
  <c r="O61" i="2"/>
  <c r="P60" i="2"/>
  <c r="O60" i="2"/>
  <c r="P59" i="2"/>
  <c r="O59" i="2"/>
  <c r="P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P9" i="2"/>
  <c r="O9" i="2"/>
  <c r="P8" i="2"/>
  <c r="O8" i="2"/>
  <c r="P7" i="2"/>
  <c r="O7" i="2"/>
  <c r="P6" i="2"/>
  <c r="O6" i="2"/>
  <c r="P5" i="2"/>
  <c r="O5" i="2"/>
  <c r="P4" i="2"/>
  <c r="O4" i="2"/>
  <c r="BL46" i="19"/>
  <c r="BK46" i="19"/>
  <c r="O46" i="2" s="1"/>
  <c r="BL45" i="19"/>
  <c r="BK45" i="19"/>
  <c r="BL44" i="19"/>
  <c r="BK44" i="19"/>
  <c r="BL43" i="19"/>
  <c r="BK43" i="19"/>
  <c r="BL42" i="19"/>
  <c r="BK42" i="19"/>
  <c r="BL41" i="19"/>
  <c r="BK41" i="19"/>
  <c r="BL40" i="19"/>
  <c r="BK40" i="19"/>
  <c r="BL39" i="19"/>
  <c r="BK39" i="19"/>
  <c r="BL38" i="19"/>
  <c r="BK38" i="19"/>
  <c r="BL37" i="19"/>
  <c r="BK37" i="19"/>
  <c r="BL36" i="19"/>
  <c r="BK36" i="19"/>
  <c r="BL35" i="19"/>
  <c r="BK35" i="19"/>
  <c r="BL34" i="19"/>
  <c r="BK34" i="19"/>
  <c r="BL33" i="19"/>
  <c r="BK33" i="19"/>
  <c r="BL32" i="19"/>
  <c r="BK32" i="19"/>
  <c r="BL31" i="19"/>
  <c r="BK31" i="19"/>
  <c r="BL30" i="19"/>
  <c r="BK30" i="19"/>
  <c r="BL29" i="19"/>
  <c r="BK29" i="19"/>
  <c r="BL28" i="19"/>
  <c r="BK28" i="19"/>
  <c r="BL27" i="19"/>
  <c r="BK27" i="19"/>
  <c r="BL26" i="19"/>
  <c r="BK26" i="19"/>
  <c r="BL25" i="19"/>
  <c r="BK25" i="19"/>
  <c r="BL24" i="19"/>
  <c r="BK24" i="19"/>
  <c r="BL23" i="19"/>
  <c r="BK23" i="19"/>
  <c r="BL22" i="19"/>
  <c r="BK22" i="19"/>
  <c r="BL21" i="19"/>
  <c r="BK21" i="19"/>
  <c r="BL20" i="19"/>
  <c r="BK20" i="19"/>
  <c r="BL19" i="19"/>
  <c r="BK19" i="19"/>
  <c r="BL18" i="19"/>
  <c r="BK18" i="19"/>
  <c r="BL17" i="19"/>
  <c r="BK17" i="19"/>
  <c r="BL16" i="19"/>
  <c r="BK16" i="19"/>
  <c r="BL15" i="19"/>
  <c r="BK15" i="19"/>
  <c r="BL14" i="19"/>
  <c r="BK14" i="19"/>
  <c r="BL13" i="19"/>
  <c r="BK13" i="19"/>
  <c r="BL12" i="19"/>
  <c r="BK12" i="19"/>
  <c r="BL11" i="19"/>
  <c r="BK11" i="19"/>
  <c r="BL10" i="19"/>
  <c r="BK10" i="19"/>
  <c r="O10" i="2" s="1"/>
  <c r="BL9" i="19"/>
  <c r="BK9" i="19"/>
  <c r="BL8" i="19"/>
  <c r="BK8" i="19"/>
  <c r="BL7" i="19"/>
  <c r="BK7" i="19"/>
  <c r="BL6" i="19"/>
  <c r="BK6" i="19"/>
  <c r="BL5" i="19"/>
  <c r="BK5" i="19"/>
  <c r="BL4" i="19"/>
  <c r="BK4" i="19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K4" i="2"/>
  <c r="L4" i="2"/>
  <c r="H61" i="1"/>
  <c r="G61" i="1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L55" i="5" s="1"/>
  <c r="G56" i="5"/>
  <c r="K56" i="5" s="1"/>
  <c r="H56" i="5"/>
  <c r="L56" i="5" s="1"/>
  <c r="G57" i="5"/>
  <c r="H57" i="5"/>
  <c r="G58" i="5"/>
  <c r="K58" i="5" s="1"/>
  <c r="I58" i="1" s="1"/>
  <c r="H58" i="5"/>
  <c r="L58" i="5" s="1"/>
  <c r="J58" i="1" s="1"/>
  <c r="G59" i="5"/>
  <c r="K59" i="5" s="1"/>
  <c r="I59" i="1" s="1"/>
  <c r="H59" i="5"/>
  <c r="L59" i="5" s="1"/>
  <c r="J59" i="1" s="1"/>
  <c r="G60" i="5"/>
  <c r="K60" i="5" s="1"/>
  <c r="I60" i="1" s="1"/>
  <c r="H60" i="5"/>
  <c r="L60" i="5" s="1"/>
  <c r="J60" i="1" s="1"/>
  <c r="G61" i="5"/>
  <c r="K61" i="5" s="1"/>
  <c r="I61" i="1" s="1"/>
  <c r="H61" i="5"/>
  <c r="L61" i="5" s="1"/>
  <c r="J61" i="1" s="1"/>
  <c r="H4" i="5"/>
  <c r="G4" i="5"/>
  <c r="K54" i="5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M59" i="3" s="1"/>
  <c r="E59" i="1" s="1"/>
  <c r="J59" i="3"/>
  <c r="I60" i="3"/>
  <c r="J60" i="3"/>
  <c r="I61" i="3"/>
  <c r="J61" i="3"/>
  <c r="BO5" i="17"/>
  <c r="BP5" i="17"/>
  <c r="BO6" i="17"/>
  <c r="BP6" i="17"/>
  <c r="BO7" i="17"/>
  <c r="BP7" i="17"/>
  <c r="BO8" i="17"/>
  <c r="BP8" i="17"/>
  <c r="BO9" i="17"/>
  <c r="BP9" i="17"/>
  <c r="BO10" i="17"/>
  <c r="BP10" i="17"/>
  <c r="BO11" i="17"/>
  <c r="BP11" i="17"/>
  <c r="BO12" i="17"/>
  <c r="BP12" i="17"/>
  <c r="BO13" i="17"/>
  <c r="BP13" i="17"/>
  <c r="BO14" i="17"/>
  <c r="BP14" i="17"/>
  <c r="BO15" i="17"/>
  <c r="BP15" i="17"/>
  <c r="BO16" i="17"/>
  <c r="BP16" i="17"/>
  <c r="BO17" i="17"/>
  <c r="BP17" i="17"/>
  <c r="BO18" i="17"/>
  <c r="BP18" i="17"/>
  <c r="BO19" i="17"/>
  <c r="BP19" i="17"/>
  <c r="BO20" i="17"/>
  <c r="BP20" i="17"/>
  <c r="BO21" i="17"/>
  <c r="BP21" i="17"/>
  <c r="BO22" i="17"/>
  <c r="BP22" i="17"/>
  <c r="BO23" i="17"/>
  <c r="BP23" i="17"/>
  <c r="BO24" i="17"/>
  <c r="BP24" i="17"/>
  <c r="BO25" i="17"/>
  <c r="BP25" i="17"/>
  <c r="BO26" i="17"/>
  <c r="BP26" i="17"/>
  <c r="BO27" i="17"/>
  <c r="BP27" i="17"/>
  <c r="BO28" i="17"/>
  <c r="BP28" i="17"/>
  <c r="BO29" i="17"/>
  <c r="BP29" i="17"/>
  <c r="BO30" i="17"/>
  <c r="BP30" i="17"/>
  <c r="BO31" i="17"/>
  <c r="BP31" i="17"/>
  <c r="BO32" i="17"/>
  <c r="BP32" i="17"/>
  <c r="BO33" i="17"/>
  <c r="BP33" i="17"/>
  <c r="BO34" i="17"/>
  <c r="BP34" i="17"/>
  <c r="BO35" i="17"/>
  <c r="BP35" i="17"/>
  <c r="BO36" i="17"/>
  <c r="BP36" i="17"/>
  <c r="BO37" i="17"/>
  <c r="BP37" i="17"/>
  <c r="BO38" i="17"/>
  <c r="BP38" i="17"/>
  <c r="BO39" i="17"/>
  <c r="BP39" i="17"/>
  <c r="BO40" i="17"/>
  <c r="BP40" i="17"/>
  <c r="BO41" i="17"/>
  <c r="BP41" i="17"/>
  <c r="BO42" i="17"/>
  <c r="BP42" i="17"/>
  <c r="BO43" i="17"/>
  <c r="BP43" i="17"/>
  <c r="BO44" i="17"/>
  <c r="BP44" i="17"/>
  <c r="BO45" i="17"/>
  <c r="BP45" i="17"/>
  <c r="BO46" i="17"/>
  <c r="BP46" i="17"/>
  <c r="BO47" i="17"/>
  <c r="BP47" i="17"/>
  <c r="BO48" i="17"/>
  <c r="BP48" i="17"/>
  <c r="BO49" i="17"/>
  <c r="BP49" i="17"/>
  <c r="BO50" i="17"/>
  <c r="BP50" i="17"/>
  <c r="BO51" i="17"/>
  <c r="BP51" i="17"/>
  <c r="BO52" i="17"/>
  <c r="BP52" i="17"/>
  <c r="BO53" i="17"/>
  <c r="BP53" i="17"/>
  <c r="BO54" i="17"/>
  <c r="BP54" i="17"/>
  <c r="BO55" i="17"/>
  <c r="BP55" i="17"/>
  <c r="BO56" i="17"/>
  <c r="BP56" i="17"/>
  <c r="BO57" i="17"/>
  <c r="BP57" i="17"/>
  <c r="BO58" i="17"/>
  <c r="BP58" i="17"/>
  <c r="BO59" i="17"/>
  <c r="BP59" i="17"/>
  <c r="BO60" i="17"/>
  <c r="BP60" i="17"/>
  <c r="BO61" i="17"/>
  <c r="BP61" i="17"/>
  <c r="BP4" i="17"/>
  <c r="BO4" i="17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CO5" i="16"/>
  <c r="CP5" i="16"/>
  <c r="CO6" i="16"/>
  <c r="CP6" i="16"/>
  <c r="CO7" i="16"/>
  <c r="CP7" i="16"/>
  <c r="CO8" i="16"/>
  <c r="CP8" i="16"/>
  <c r="CO9" i="16"/>
  <c r="CP9" i="16"/>
  <c r="CO10" i="16"/>
  <c r="CP10" i="16"/>
  <c r="CO11" i="16"/>
  <c r="CP11" i="16"/>
  <c r="CO12" i="16"/>
  <c r="CP12" i="16"/>
  <c r="CO13" i="16"/>
  <c r="CP13" i="16"/>
  <c r="CO14" i="16"/>
  <c r="CP14" i="16"/>
  <c r="CO15" i="16"/>
  <c r="CP15" i="16"/>
  <c r="CO16" i="16"/>
  <c r="CP16" i="16"/>
  <c r="CO17" i="16"/>
  <c r="CP17" i="16"/>
  <c r="CO18" i="16"/>
  <c r="CP18" i="16"/>
  <c r="CO19" i="16"/>
  <c r="CP19" i="16"/>
  <c r="CO20" i="16"/>
  <c r="CP20" i="16"/>
  <c r="CO21" i="16"/>
  <c r="CP21" i="16"/>
  <c r="CO22" i="16"/>
  <c r="CP22" i="16"/>
  <c r="CO23" i="16"/>
  <c r="CP23" i="16"/>
  <c r="CO24" i="16"/>
  <c r="CP24" i="16"/>
  <c r="CO25" i="16"/>
  <c r="CP25" i="16"/>
  <c r="CO26" i="16"/>
  <c r="CP26" i="16"/>
  <c r="CO27" i="16"/>
  <c r="CP27" i="16"/>
  <c r="CO28" i="16"/>
  <c r="CP28" i="16"/>
  <c r="CO29" i="16"/>
  <c r="CP29" i="16"/>
  <c r="CO30" i="16"/>
  <c r="CP30" i="16"/>
  <c r="CO31" i="16"/>
  <c r="CP31" i="16"/>
  <c r="CO32" i="16"/>
  <c r="CP32" i="16"/>
  <c r="CO33" i="16"/>
  <c r="CP33" i="16"/>
  <c r="CO34" i="16"/>
  <c r="CP34" i="16"/>
  <c r="CO35" i="16"/>
  <c r="CP35" i="16"/>
  <c r="CO36" i="16"/>
  <c r="CP36" i="16"/>
  <c r="CO37" i="16"/>
  <c r="CP37" i="16"/>
  <c r="CO38" i="16"/>
  <c r="CP38" i="16"/>
  <c r="CO39" i="16"/>
  <c r="CP39" i="16"/>
  <c r="CO40" i="16"/>
  <c r="CP40" i="16"/>
  <c r="CO41" i="16"/>
  <c r="CP41" i="16"/>
  <c r="CO42" i="16"/>
  <c r="CP42" i="16"/>
  <c r="CO43" i="16"/>
  <c r="CP43" i="16"/>
  <c r="CO44" i="16"/>
  <c r="CP44" i="16"/>
  <c r="CO45" i="16"/>
  <c r="CP45" i="16"/>
  <c r="CO46" i="16"/>
  <c r="CP46" i="16"/>
  <c r="CO47" i="16"/>
  <c r="CP47" i="16"/>
  <c r="CO48" i="16"/>
  <c r="CP48" i="16"/>
  <c r="CP4" i="16"/>
  <c r="CO4" i="16"/>
  <c r="M61" i="3"/>
  <c r="E61" i="1" s="1"/>
  <c r="N61" i="3"/>
  <c r="F61" i="1" s="1"/>
  <c r="BK45" i="14"/>
  <c r="BL45" i="14"/>
  <c r="BK46" i="14"/>
  <c r="BL46" i="14"/>
  <c r="BK47" i="14"/>
  <c r="BL47" i="14"/>
  <c r="BK48" i="14"/>
  <c r="BL48" i="14"/>
  <c r="BK49" i="14"/>
  <c r="BL49" i="14"/>
  <c r="BK50" i="14"/>
  <c r="BL50" i="14"/>
  <c r="BK51" i="14"/>
  <c r="BL51" i="14"/>
  <c r="BK52" i="14"/>
  <c r="BL52" i="14"/>
  <c r="BK53" i="14"/>
  <c r="BL53" i="14"/>
  <c r="BK54" i="14"/>
  <c r="BL54" i="14"/>
  <c r="BK55" i="14"/>
  <c r="BL55" i="14"/>
  <c r="BK56" i="14"/>
  <c r="BL56" i="14"/>
  <c r="BK57" i="14"/>
  <c r="BL57" i="14"/>
  <c r="BK58" i="14"/>
  <c r="BL58" i="14"/>
  <c r="BK59" i="14"/>
  <c r="BL59" i="14"/>
  <c r="BK60" i="14"/>
  <c r="BL60" i="14"/>
  <c r="BK61" i="14"/>
  <c r="BL61" i="14"/>
  <c r="BK5" i="14"/>
  <c r="BL5" i="14"/>
  <c r="BK6" i="14"/>
  <c r="BL6" i="14"/>
  <c r="BK7" i="14"/>
  <c r="BL7" i="14"/>
  <c r="BK8" i="14"/>
  <c r="BL8" i="14"/>
  <c r="BK9" i="14"/>
  <c r="BL9" i="14"/>
  <c r="BK10" i="14"/>
  <c r="BL10" i="14"/>
  <c r="BK11" i="14"/>
  <c r="BL11" i="14"/>
  <c r="BK12" i="14"/>
  <c r="BL12" i="14"/>
  <c r="BK13" i="14"/>
  <c r="BL13" i="14"/>
  <c r="BK14" i="14"/>
  <c r="BL14" i="14"/>
  <c r="BK15" i="14"/>
  <c r="BL15" i="14"/>
  <c r="BK16" i="14"/>
  <c r="BL16" i="14"/>
  <c r="BK17" i="14"/>
  <c r="BL17" i="14"/>
  <c r="BK18" i="14"/>
  <c r="BL18" i="14"/>
  <c r="BK19" i="14"/>
  <c r="BL19" i="14"/>
  <c r="BK20" i="14"/>
  <c r="BL20" i="14"/>
  <c r="BK21" i="14"/>
  <c r="BL21" i="14"/>
  <c r="BK22" i="14"/>
  <c r="BL22" i="14"/>
  <c r="BK23" i="14"/>
  <c r="BL23" i="14"/>
  <c r="BK24" i="14"/>
  <c r="BL24" i="14"/>
  <c r="BK25" i="14"/>
  <c r="BL25" i="14"/>
  <c r="BK26" i="14"/>
  <c r="BL26" i="14"/>
  <c r="BK27" i="14"/>
  <c r="BL27" i="14"/>
  <c r="BK28" i="14"/>
  <c r="BL28" i="14"/>
  <c r="BK29" i="14"/>
  <c r="BL29" i="14"/>
  <c r="BK30" i="14"/>
  <c r="BL30" i="14"/>
  <c r="BK31" i="14"/>
  <c r="BL31" i="14"/>
  <c r="BK32" i="14"/>
  <c r="BL32" i="14"/>
  <c r="BK33" i="14"/>
  <c r="BL33" i="14"/>
  <c r="BK34" i="14"/>
  <c r="BL34" i="14"/>
  <c r="BK35" i="14"/>
  <c r="BL35" i="14"/>
  <c r="BK36" i="14"/>
  <c r="BL36" i="14"/>
  <c r="BK37" i="14"/>
  <c r="BL37" i="14"/>
  <c r="BK38" i="14"/>
  <c r="BL38" i="14"/>
  <c r="BK39" i="14"/>
  <c r="BL39" i="14"/>
  <c r="BK40" i="14"/>
  <c r="BL40" i="14"/>
  <c r="BK41" i="14"/>
  <c r="BL41" i="14"/>
  <c r="BK42" i="14"/>
  <c r="BL42" i="14"/>
  <c r="BK43" i="14"/>
  <c r="BL43" i="14"/>
  <c r="BK44" i="14"/>
  <c r="BL44" i="14"/>
  <c r="BL4" i="14"/>
  <c r="BK4" i="14"/>
  <c r="F13" i="4"/>
  <c r="E20" i="4"/>
  <c r="E26" i="4"/>
  <c r="F31" i="4"/>
  <c r="E32" i="4"/>
  <c r="F49" i="4"/>
  <c r="E56" i="4"/>
  <c r="DU5" i="13"/>
  <c r="E5" i="4" s="1"/>
  <c r="DV5" i="13"/>
  <c r="F5" i="4" s="1"/>
  <c r="DU6" i="13"/>
  <c r="E6" i="4" s="1"/>
  <c r="DV6" i="13"/>
  <c r="F6" i="4" s="1"/>
  <c r="DU7" i="13"/>
  <c r="E7" i="4" s="1"/>
  <c r="DV7" i="13"/>
  <c r="F7" i="4" s="1"/>
  <c r="DU8" i="13"/>
  <c r="E8" i="4" s="1"/>
  <c r="DV8" i="13"/>
  <c r="F8" i="4" s="1"/>
  <c r="DU9" i="13"/>
  <c r="E9" i="4" s="1"/>
  <c r="DV9" i="13"/>
  <c r="F9" i="4" s="1"/>
  <c r="DU10" i="13"/>
  <c r="E10" i="4" s="1"/>
  <c r="DV10" i="13"/>
  <c r="F10" i="4" s="1"/>
  <c r="DU11" i="13"/>
  <c r="E11" i="4" s="1"/>
  <c r="DV11" i="13"/>
  <c r="F11" i="4" s="1"/>
  <c r="DU12" i="13"/>
  <c r="E12" i="4" s="1"/>
  <c r="DV12" i="13"/>
  <c r="F12" i="4" s="1"/>
  <c r="DU13" i="13"/>
  <c r="E13" i="4" s="1"/>
  <c r="DV13" i="13"/>
  <c r="DU14" i="13"/>
  <c r="E14" i="4" s="1"/>
  <c r="DV14" i="13"/>
  <c r="F14" i="4" s="1"/>
  <c r="DU15" i="13"/>
  <c r="E15" i="4" s="1"/>
  <c r="DV15" i="13"/>
  <c r="F15" i="4" s="1"/>
  <c r="DU16" i="13"/>
  <c r="E16" i="4" s="1"/>
  <c r="DV16" i="13"/>
  <c r="F16" i="4" s="1"/>
  <c r="DU17" i="13"/>
  <c r="E17" i="4" s="1"/>
  <c r="DV17" i="13"/>
  <c r="F17" i="4" s="1"/>
  <c r="DU18" i="13"/>
  <c r="E18" i="4" s="1"/>
  <c r="DV18" i="13"/>
  <c r="F18" i="4" s="1"/>
  <c r="DU19" i="13"/>
  <c r="E19" i="4" s="1"/>
  <c r="DV19" i="13"/>
  <c r="F19" i="4" s="1"/>
  <c r="DU20" i="13"/>
  <c r="DV20" i="13"/>
  <c r="F20" i="4" s="1"/>
  <c r="DU21" i="13"/>
  <c r="E21" i="4" s="1"/>
  <c r="DV21" i="13"/>
  <c r="F21" i="4" s="1"/>
  <c r="DU22" i="13"/>
  <c r="E22" i="4" s="1"/>
  <c r="DV22" i="13"/>
  <c r="F22" i="4" s="1"/>
  <c r="DU23" i="13"/>
  <c r="E23" i="4" s="1"/>
  <c r="DV23" i="13"/>
  <c r="F23" i="4" s="1"/>
  <c r="DU24" i="13"/>
  <c r="E24" i="4" s="1"/>
  <c r="DV24" i="13"/>
  <c r="F24" i="4" s="1"/>
  <c r="DU25" i="13"/>
  <c r="E25" i="4" s="1"/>
  <c r="DV25" i="13"/>
  <c r="F25" i="4" s="1"/>
  <c r="DU26" i="13"/>
  <c r="DV26" i="13"/>
  <c r="F26" i="4" s="1"/>
  <c r="DU27" i="13"/>
  <c r="E27" i="4" s="1"/>
  <c r="DV27" i="13"/>
  <c r="F27" i="4" s="1"/>
  <c r="DU28" i="13"/>
  <c r="E28" i="4" s="1"/>
  <c r="DV28" i="13"/>
  <c r="F28" i="4" s="1"/>
  <c r="DU29" i="13"/>
  <c r="E29" i="4" s="1"/>
  <c r="DV29" i="13"/>
  <c r="F29" i="4" s="1"/>
  <c r="DU30" i="13"/>
  <c r="E30" i="4" s="1"/>
  <c r="DV30" i="13"/>
  <c r="F30" i="4" s="1"/>
  <c r="DU31" i="13"/>
  <c r="E31" i="4" s="1"/>
  <c r="DV31" i="13"/>
  <c r="DU32" i="13"/>
  <c r="DV32" i="13"/>
  <c r="F32" i="4" s="1"/>
  <c r="DU33" i="13"/>
  <c r="E33" i="4" s="1"/>
  <c r="DV33" i="13"/>
  <c r="F33" i="4" s="1"/>
  <c r="DU34" i="13"/>
  <c r="E34" i="4" s="1"/>
  <c r="DV34" i="13"/>
  <c r="F34" i="4" s="1"/>
  <c r="DU35" i="13"/>
  <c r="E35" i="4" s="1"/>
  <c r="DV35" i="13"/>
  <c r="F35" i="4" s="1"/>
  <c r="DU36" i="13"/>
  <c r="E36" i="4" s="1"/>
  <c r="DV36" i="13"/>
  <c r="F36" i="4" s="1"/>
  <c r="DU37" i="13"/>
  <c r="E37" i="4" s="1"/>
  <c r="DV37" i="13"/>
  <c r="F37" i="4" s="1"/>
  <c r="DU38" i="13"/>
  <c r="E38" i="4" s="1"/>
  <c r="DV38" i="13"/>
  <c r="F38" i="4" s="1"/>
  <c r="DU39" i="13"/>
  <c r="E39" i="4" s="1"/>
  <c r="DV39" i="13"/>
  <c r="F39" i="4" s="1"/>
  <c r="DU40" i="13"/>
  <c r="E40" i="4" s="1"/>
  <c r="DV40" i="13"/>
  <c r="F40" i="4" s="1"/>
  <c r="DU41" i="13"/>
  <c r="E41" i="4" s="1"/>
  <c r="DV41" i="13"/>
  <c r="F41" i="4" s="1"/>
  <c r="DU42" i="13"/>
  <c r="E42" i="4" s="1"/>
  <c r="DV42" i="13"/>
  <c r="F42" i="4" s="1"/>
  <c r="DU43" i="13"/>
  <c r="E43" i="4" s="1"/>
  <c r="DV43" i="13"/>
  <c r="F43" i="4" s="1"/>
  <c r="DU44" i="13"/>
  <c r="E44" i="4" s="1"/>
  <c r="DV44" i="13"/>
  <c r="F44" i="4" s="1"/>
  <c r="DU45" i="13"/>
  <c r="E45" i="4" s="1"/>
  <c r="DV45" i="13"/>
  <c r="F45" i="4" s="1"/>
  <c r="DU46" i="13"/>
  <c r="E46" i="4" s="1"/>
  <c r="DV46" i="13"/>
  <c r="F46" i="4" s="1"/>
  <c r="DU47" i="13"/>
  <c r="E47" i="4" s="1"/>
  <c r="DV47" i="13"/>
  <c r="F47" i="4" s="1"/>
  <c r="DU48" i="13"/>
  <c r="E48" i="4" s="1"/>
  <c r="DV48" i="13"/>
  <c r="F48" i="4" s="1"/>
  <c r="DU49" i="13"/>
  <c r="E49" i="4" s="1"/>
  <c r="DV49" i="13"/>
  <c r="DU50" i="13"/>
  <c r="E50" i="4" s="1"/>
  <c r="DV50" i="13"/>
  <c r="F50" i="4" s="1"/>
  <c r="DU51" i="13"/>
  <c r="E51" i="4" s="1"/>
  <c r="DV51" i="13"/>
  <c r="F51" i="4" s="1"/>
  <c r="DU52" i="13"/>
  <c r="E52" i="4" s="1"/>
  <c r="DV52" i="13"/>
  <c r="F52" i="4" s="1"/>
  <c r="DU53" i="13"/>
  <c r="E53" i="4" s="1"/>
  <c r="DV53" i="13"/>
  <c r="F53" i="4" s="1"/>
  <c r="DU54" i="13"/>
  <c r="E54" i="4" s="1"/>
  <c r="DV54" i="13"/>
  <c r="F54" i="4" s="1"/>
  <c r="DU55" i="13"/>
  <c r="E55" i="4" s="1"/>
  <c r="DV55" i="13"/>
  <c r="F55" i="4" s="1"/>
  <c r="DU56" i="13"/>
  <c r="DV56" i="13"/>
  <c r="F56" i="4" s="1"/>
  <c r="DU57" i="13"/>
  <c r="E57" i="4" s="1"/>
  <c r="DV57" i="13"/>
  <c r="F57" i="4" s="1"/>
  <c r="DU58" i="13"/>
  <c r="E58" i="4" s="1"/>
  <c r="DV58" i="13"/>
  <c r="F58" i="4" s="1"/>
  <c r="DU59" i="13"/>
  <c r="E59" i="4" s="1"/>
  <c r="DV59" i="13"/>
  <c r="F59" i="4" s="1"/>
  <c r="DU60" i="13"/>
  <c r="E60" i="4" s="1"/>
  <c r="DV60" i="13"/>
  <c r="F60" i="4" s="1"/>
  <c r="H60" i="1" s="1"/>
  <c r="DV4" i="13"/>
  <c r="F4" i="4" s="1"/>
  <c r="DU4" i="13"/>
  <c r="E4" i="4" s="1"/>
  <c r="N59" i="3"/>
  <c r="F59" i="1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L54" i="5"/>
  <c r="K55" i="5"/>
  <c r="K57" i="5"/>
  <c r="I57" i="1" s="1"/>
  <c r="L57" i="5"/>
  <c r="J57" i="1" s="1"/>
  <c r="N58" i="3"/>
  <c r="F58" i="1" s="1"/>
  <c r="BE45" i="12"/>
  <c r="BF45" i="12"/>
  <c r="BE46" i="12"/>
  <c r="BF46" i="12"/>
  <c r="BE47" i="12"/>
  <c r="BF47" i="12"/>
  <c r="BE48" i="12"/>
  <c r="BF48" i="12"/>
  <c r="BE49" i="12"/>
  <c r="BF49" i="12"/>
  <c r="BE50" i="12"/>
  <c r="BF50" i="12"/>
  <c r="BE51" i="12"/>
  <c r="BF51" i="12"/>
  <c r="BE52" i="12"/>
  <c r="BF52" i="12"/>
  <c r="BE53" i="12"/>
  <c r="BF53" i="12"/>
  <c r="BE54" i="12"/>
  <c r="BF54" i="12"/>
  <c r="BE55" i="12"/>
  <c r="BF55" i="12"/>
  <c r="BE56" i="12"/>
  <c r="BF56" i="12"/>
  <c r="BE57" i="12"/>
  <c r="BF57" i="12"/>
  <c r="BE58" i="12"/>
  <c r="BF58" i="12"/>
  <c r="BE11" i="12"/>
  <c r="BF11" i="12"/>
  <c r="BF44" i="12"/>
  <c r="BE44" i="12"/>
  <c r="BF43" i="12"/>
  <c r="BE43" i="12"/>
  <c r="BF42" i="12"/>
  <c r="BE42" i="12"/>
  <c r="BF41" i="12"/>
  <c r="BE41" i="12"/>
  <c r="BF40" i="12"/>
  <c r="BE40" i="12"/>
  <c r="BF39" i="12"/>
  <c r="BE39" i="12"/>
  <c r="BF38" i="12"/>
  <c r="BE38" i="12"/>
  <c r="BF37" i="12"/>
  <c r="BE37" i="12"/>
  <c r="BF36" i="12"/>
  <c r="BE36" i="12"/>
  <c r="BF35" i="12"/>
  <c r="BE35" i="12"/>
  <c r="BF34" i="12"/>
  <c r="BE34" i="12"/>
  <c r="BF33" i="12"/>
  <c r="BE33" i="12"/>
  <c r="BF32" i="12"/>
  <c r="BE32" i="12"/>
  <c r="BF31" i="12"/>
  <c r="BE31" i="12"/>
  <c r="BF30" i="12"/>
  <c r="BE30" i="12"/>
  <c r="BF29" i="12"/>
  <c r="BE29" i="12"/>
  <c r="BF28" i="12"/>
  <c r="BE28" i="12"/>
  <c r="BF27" i="12"/>
  <c r="BE27" i="12"/>
  <c r="BF26" i="12"/>
  <c r="BE26" i="12"/>
  <c r="BF25" i="12"/>
  <c r="BE25" i="12"/>
  <c r="BF24" i="12"/>
  <c r="BE24" i="12"/>
  <c r="BF23" i="12"/>
  <c r="BE23" i="12"/>
  <c r="BF22" i="12"/>
  <c r="BE22" i="12"/>
  <c r="BF21" i="12"/>
  <c r="BE21" i="12"/>
  <c r="BF20" i="12"/>
  <c r="BE20" i="12"/>
  <c r="BF19" i="12"/>
  <c r="BE19" i="12"/>
  <c r="BF18" i="12"/>
  <c r="BE18" i="12"/>
  <c r="BF17" i="12"/>
  <c r="BE17" i="12"/>
  <c r="BF16" i="12"/>
  <c r="BE16" i="12"/>
  <c r="BF15" i="12"/>
  <c r="BE15" i="12"/>
  <c r="BF14" i="12"/>
  <c r="BE14" i="12"/>
  <c r="BF13" i="12"/>
  <c r="BE13" i="12"/>
  <c r="BF12" i="12"/>
  <c r="BE12" i="12"/>
  <c r="BF10" i="12"/>
  <c r="BE10" i="12"/>
  <c r="BF9" i="12"/>
  <c r="BE9" i="12"/>
  <c r="BF8" i="12"/>
  <c r="BE8" i="12"/>
  <c r="BF7" i="12"/>
  <c r="BE7" i="12"/>
  <c r="BF6" i="12"/>
  <c r="BE6" i="12"/>
  <c r="BF5" i="12"/>
  <c r="BE5" i="12"/>
  <c r="BF4" i="12"/>
  <c r="BE4" i="12"/>
  <c r="N63" i="3" l="1"/>
  <c r="F63" i="1" s="1"/>
  <c r="N57" i="3"/>
  <c r="F57" i="1" s="1"/>
  <c r="M63" i="3"/>
  <c r="E63" i="1" s="1"/>
  <c r="N60" i="3"/>
  <c r="F60" i="1" s="1"/>
  <c r="M60" i="3"/>
  <c r="E60" i="1" s="1"/>
  <c r="M57" i="3"/>
  <c r="E57" i="1" s="1"/>
  <c r="H57" i="1"/>
  <c r="G59" i="1"/>
  <c r="G57" i="1"/>
  <c r="H59" i="1"/>
  <c r="G60" i="1"/>
  <c r="H58" i="1"/>
  <c r="G58" i="1"/>
  <c r="G4" i="4" l="1"/>
  <c r="H4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G54" i="1" s="1"/>
  <c r="H54" i="4"/>
  <c r="H54" i="1" s="1"/>
  <c r="G55" i="4"/>
  <c r="G55" i="1" s="1"/>
  <c r="H55" i="4"/>
  <c r="H55" i="1" s="1"/>
  <c r="G56" i="4"/>
  <c r="H56" i="4"/>
  <c r="M54" i="3"/>
  <c r="E54" i="1" s="1"/>
  <c r="N54" i="3"/>
  <c r="F54" i="1" s="1"/>
  <c r="M55" i="3"/>
  <c r="E55" i="1" s="1"/>
  <c r="N55" i="3"/>
  <c r="F55" i="1" s="1"/>
  <c r="M56" i="3"/>
  <c r="E56" i="1" s="1"/>
  <c r="N56" i="3"/>
  <c r="I54" i="1"/>
  <c r="J54" i="1"/>
  <c r="I55" i="1"/>
  <c r="J55" i="1"/>
  <c r="F56" i="1"/>
  <c r="I56" i="1"/>
  <c r="J56" i="1"/>
  <c r="EU5" i="11"/>
  <c r="EV5" i="11"/>
  <c r="EU6" i="11"/>
  <c r="EV6" i="11"/>
  <c r="EU7" i="11"/>
  <c r="EV7" i="11"/>
  <c r="EU8" i="11"/>
  <c r="EV8" i="11"/>
  <c r="EU9" i="11"/>
  <c r="EV9" i="11"/>
  <c r="EU10" i="11"/>
  <c r="EV10" i="11"/>
  <c r="EU11" i="11"/>
  <c r="EV11" i="11"/>
  <c r="EU12" i="11"/>
  <c r="EV12" i="11"/>
  <c r="EU13" i="11"/>
  <c r="EV13" i="11"/>
  <c r="EU14" i="11"/>
  <c r="EV14" i="11"/>
  <c r="EU15" i="11"/>
  <c r="EV15" i="11"/>
  <c r="EU16" i="11"/>
  <c r="EV16" i="11"/>
  <c r="EU17" i="11"/>
  <c r="EV17" i="11"/>
  <c r="EU18" i="11"/>
  <c r="EV18" i="11"/>
  <c r="EU19" i="11"/>
  <c r="EV19" i="11"/>
  <c r="EU20" i="11"/>
  <c r="EV20" i="11"/>
  <c r="EU21" i="11"/>
  <c r="EV21" i="11"/>
  <c r="EU22" i="11"/>
  <c r="EV22" i="11"/>
  <c r="EU23" i="11"/>
  <c r="EV23" i="11"/>
  <c r="EU24" i="11"/>
  <c r="EV24" i="11"/>
  <c r="EU25" i="11"/>
  <c r="EV25" i="11"/>
  <c r="EU26" i="11"/>
  <c r="EV26" i="11"/>
  <c r="EU27" i="11"/>
  <c r="EV27" i="11"/>
  <c r="EU28" i="11"/>
  <c r="EV28" i="11"/>
  <c r="EU29" i="11"/>
  <c r="EV29" i="11"/>
  <c r="EU30" i="11"/>
  <c r="EV30" i="11"/>
  <c r="EU31" i="11"/>
  <c r="EV31" i="11"/>
  <c r="EU32" i="11"/>
  <c r="EV32" i="11"/>
  <c r="EU33" i="11"/>
  <c r="EV33" i="11"/>
  <c r="EU34" i="11"/>
  <c r="EV34" i="11"/>
  <c r="EU35" i="11"/>
  <c r="EV35" i="11"/>
  <c r="EU36" i="11"/>
  <c r="EV36" i="11"/>
  <c r="EU37" i="11"/>
  <c r="EV37" i="11"/>
  <c r="EU38" i="11"/>
  <c r="EV38" i="11"/>
  <c r="EU39" i="11"/>
  <c r="EV39" i="11"/>
  <c r="EU40" i="11"/>
  <c r="EV40" i="11"/>
  <c r="EU41" i="11"/>
  <c r="EV41" i="11"/>
  <c r="EU42" i="11"/>
  <c r="EV42" i="11"/>
  <c r="EU43" i="11"/>
  <c r="EV43" i="11"/>
  <c r="EU44" i="11"/>
  <c r="EV44" i="11"/>
  <c r="EU45" i="11"/>
  <c r="EV45" i="11"/>
  <c r="EU46" i="11"/>
  <c r="EV46" i="11"/>
  <c r="EU47" i="11"/>
  <c r="EV47" i="11"/>
  <c r="EU48" i="11"/>
  <c r="EV48" i="11"/>
  <c r="EU49" i="11"/>
  <c r="EV49" i="11"/>
  <c r="EU50" i="11"/>
  <c r="EV50" i="11"/>
  <c r="EU51" i="11"/>
  <c r="EV51" i="11"/>
  <c r="EU52" i="11"/>
  <c r="EV52" i="11"/>
  <c r="EU53" i="11"/>
  <c r="EV53" i="11"/>
  <c r="EU54" i="11"/>
  <c r="EV54" i="11"/>
  <c r="EU55" i="11"/>
  <c r="EV55" i="11"/>
  <c r="EU56" i="11"/>
  <c r="EV56" i="11"/>
  <c r="EV4" i="11"/>
  <c r="EU4" i="11"/>
  <c r="G8" i="11"/>
  <c r="H56" i="1" l="1"/>
  <c r="G56" i="1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N50" i="3" s="1"/>
  <c r="F50" i="1" s="1"/>
  <c r="K51" i="3"/>
  <c r="M51" i="3" s="1"/>
  <c r="E51" i="1" s="1"/>
  <c r="L51" i="3"/>
  <c r="N51" i="3" s="1"/>
  <c r="F51" i="1" s="1"/>
  <c r="K52" i="3"/>
  <c r="M52" i="3" s="1"/>
  <c r="E52" i="1" s="1"/>
  <c r="L52" i="3"/>
  <c r="N52" i="3" s="1"/>
  <c r="F52" i="1" s="1"/>
  <c r="K53" i="3"/>
  <c r="M53" i="3" s="1"/>
  <c r="E53" i="1" s="1"/>
  <c r="L53" i="3"/>
  <c r="BO5" i="10"/>
  <c r="BP5" i="10"/>
  <c r="BO6" i="10"/>
  <c r="BP6" i="10"/>
  <c r="BO7" i="10"/>
  <c r="BP7" i="10"/>
  <c r="BO8" i="10"/>
  <c r="BP8" i="10"/>
  <c r="BO9" i="10"/>
  <c r="BP9" i="10"/>
  <c r="BO10" i="10"/>
  <c r="BP10" i="10"/>
  <c r="BO11" i="10"/>
  <c r="BP11" i="10"/>
  <c r="BO12" i="10"/>
  <c r="BP12" i="10"/>
  <c r="BO13" i="10"/>
  <c r="BP13" i="10"/>
  <c r="BO14" i="10"/>
  <c r="BP14" i="10"/>
  <c r="BO15" i="10"/>
  <c r="BP15" i="10"/>
  <c r="BO16" i="10"/>
  <c r="BP16" i="10"/>
  <c r="BO17" i="10"/>
  <c r="BP17" i="10"/>
  <c r="BO18" i="10"/>
  <c r="BP18" i="10"/>
  <c r="BO19" i="10"/>
  <c r="BP19" i="10"/>
  <c r="BO20" i="10"/>
  <c r="BP20" i="10"/>
  <c r="BO21" i="10"/>
  <c r="BP21" i="10"/>
  <c r="BO22" i="10"/>
  <c r="BP22" i="10"/>
  <c r="BO23" i="10"/>
  <c r="BP23" i="10"/>
  <c r="BO24" i="10"/>
  <c r="BP24" i="10"/>
  <c r="BO25" i="10"/>
  <c r="BP25" i="10"/>
  <c r="BO26" i="10"/>
  <c r="BP26" i="10"/>
  <c r="BO27" i="10"/>
  <c r="BP27" i="10"/>
  <c r="BO28" i="10"/>
  <c r="BP28" i="10"/>
  <c r="BO29" i="10"/>
  <c r="BP29" i="10"/>
  <c r="BO30" i="10"/>
  <c r="BP30" i="10"/>
  <c r="BO31" i="10"/>
  <c r="BP31" i="10"/>
  <c r="BO32" i="10"/>
  <c r="BP32" i="10"/>
  <c r="BO33" i="10"/>
  <c r="BP33" i="10"/>
  <c r="BO34" i="10"/>
  <c r="BP34" i="10"/>
  <c r="BO35" i="10"/>
  <c r="BP35" i="10"/>
  <c r="BO36" i="10"/>
  <c r="BP36" i="10"/>
  <c r="BO37" i="10"/>
  <c r="BP37" i="10"/>
  <c r="BO38" i="10"/>
  <c r="BP38" i="10"/>
  <c r="BO39" i="10"/>
  <c r="BP39" i="10"/>
  <c r="BO40" i="10"/>
  <c r="BP40" i="10"/>
  <c r="BO41" i="10"/>
  <c r="BP41" i="10"/>
  <c r="BO42" i="10"/>
  <c r="BP42" i="10"/>
  <c r="BO43" i="10"/>
  <c r="BP43" i="10"/>
  <c r="BO44" i="10"/>
  <c r="BP44" i="10"/>
  <c r="BO45" i="10"/>
  <c r="BP45" i="10"/>
  <c r="BO46" i="10"/>
  <c r="BP46" i="10"/>
  <c r="BO47" i="10"/>
  <c r="BP47" i="10"/>
  <c r="BO48" i="10"/>
  <c r="BP48" i="10"/>
  <c r="BO49" i="10"/>
  <c r="BP49" i="10"/>
  <c r="BO50" i="10"/>
  <c r="BP50" i="10"/>
  <c r="BO51" i="10"/>
  <c r="BP51" i="10"/>
  <c r="BO52" i="10"/>
  <c r="BP52" i="10"/>
  <c r="BO53" i="10"/>
  <c r="BP53" i="10"/>
  <c r="BP4" i="10"/>
  <c r="BO4" i="10"/>
  <c r="G50" i="1"/>
  <c r="H50" i="1"/>
  <c r="G52" i="1"/>
  <c r="H52" i="1"/>
  <c r="M49" i="3"/>
  <c r="E49" i="1" s="1"/>
  <c r="N49" i="3"/>
  <c r="F49" i="1" s="1"/>
  <c r="M50" i="3"/>
  <c r="E50" i="1" s="1"/>
  <c r="N53" i="3"/>
  <c r="F53" i="1" s="1"/>
  <c r="G49" i="1"/>
  <c r="H49" i="1"/>
  <c r="G51" i="1"/>
  <c r="H51" i="1"/>
  <c r="G53" i="1"/>
  <c r="H53" i="1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K45" i="5" s="1"/>
  <c r="I45" i="1" s="1"/>
  <c r="F45" i="5"/>
  <c r="L45" i="5" s="1"/>
  <c r="J45" i="1" s="1"/>
  <c r="E46" i="5"/>
  <c r="K46" i="5" s="1"/>
  <c r="I46" i="1" s="1"/>
  <c r="F46" i="5"/>
  <c r="L46" i="5" s="1"/>
  <c r="J46" i="1" s="1"/>
  <c r="E47" i="5"/>
  <c r="K47" i="5" s="1"/>
  <c r="I47" i="1" s="1"/>
  <c r="F47" i="5"/>
  <c r="L47" i="5" s="1"/>
  <c r="J47" i="1" s="1"/>
  <c r="E48" i="5"/>
  <c r="K48" i="5" s="1"/>
  <c r="I48" i="1" s="1"/>
  <c r="F48" i="5"/>
  <c r="L48" i="5" s="1"/>
  <c r="J48" i="1" s="1"/>
  <c r="E49" i="5"/>
  <c r="K49" i="5" s="1"/>
  <c r="I49" i="1" s="1"/>
  <c r="F49" i="5"/>
  <c r="L49" i="5" s="1"/>
  <c r="J49" i="1" s="1"/>
  <c r="E50" i="5"/>
  <c r="K50" i="5" s="1"/>
  <c r="I50" i="1" s="1"/>
  <c r="F50" i="5"/>
  <c r="L50" i="5" s="1"/>
  <c r="J50" i="1" s="1"/>
  <c r="E51" i="5"/>
  <c r="K51" i="5" s="1"/>
  <c r="I51" i="1" s="1"/>
  <c r="F51" i="5"/>
  <c r="L51" i="5" s="1"/>
  <c r="J51" i="1" s="1"/>
  <c r="E52" i="5"/>
  <c r="K52" i="5" s="1"/>
  <c r="I52" i="1" s="1"/>
  <c r="F52" i="5"/>
  <c r="L52" i="5" s="1"/>
  <c r="J52" i="1" s="1"/>
  <c r="E53" i="5"/>
  <c r="K53" i="5" s="1"/>
  <c r="I53" i="1" s="1"/>
  <c r="F53" i="5"/>
  <c r="L53" i="5" s="1"/>
  <c r="J53" i="1" s="1"/>
  <c r="EG5" i="9"/>
  <c r="EH5" i="9"/>
  <c r="EG6" i="9"/>
  <c r="EH6" i="9"/>
  <c r="EG7" i="9"/>
  <c r="EH7" i="9"/>
  <c r="EG8" i="9"/>
  <c r="EH8" i="9"/>
  <c r="EG9" i="9"/>
  <c r="EH9" i="9"/>
  <c r="EG10" i="9"/>
  <c r="EH10" i="9"/>
  <c r="EG11" i="9"/>
  <c r="EH11" i="9"/>
  <c r="EG12" i="9"/>
  <c r="EH12" i="9"/>
  <c r="EG13" i="9"/>
  <c r="EH13" i="9"/>
  <c r="EG14" i="9"/>
  <c r="EH14" i="9"/>
  <c r="EG15" i="9"/>
  <c r="EH15" i="9"/>
  <c r="EG16" i="9"/>
  <c r="EH16" i="9"/>
  <c r="EG17" i="9"/>
  <c r="EH17" i="9"/>
  <c r="EG18" i="9"/>
  <c r="EH18" i="9"/>
  <c r="EG19" i="9"/>
  <c r="EH19" i="9"/>
  <c r="EG20" i="9"/>
  <c r="EH20" i="9"/>
  <c r="EG21" i="9"/>
  <c r="EH21" i="9"/>
  <c r="EG22" i="9"/>
  <c r="EH22" i="9"/>
  <c r="EG23" i="9"/>
  <c r="EH23" i="9"/>
  <c r="EG24" i="9"/>
  <c r="EH24" i="9"/>
  <c r="EG25" i="9"/>
  <c r="EH25" i="9"/>
  <c r="EG26" i="9"/>
  <c r="EH26" i="9"/>
  <c r="EG27" i="9"/>
  <c r="EH27" i="9"/>
  <c r="EG28" i="9"/>
  <c r="EH28" i="9"/>
  <c r="EG29" i="9"/>
  <c r="EH29" i="9"/>
  <c r="EG30" i="9"/>
  <c r="EH30" i="9"/>
  <c r="EG31" i="9"/>
  <c r="EH31" i="9"/>
  <c r="EG32" i="9"/>
  <c r="EH32" i="9"/>
  <c r="EG33" i="9"/>
  <c r="EH33" i="9"/>
  <c r="EG34" i="9"/>
  <c r="EH34" i="9"/>
  <c r="EG35" i="9"/>
  <c r="EH35" i="9"/>
  <c r="EG36" i="9"/>
  <c r="EH36" i="9"/>
  <c r="EG37" i="9"/>
  <c r="EH37" i="9"/>
  <c r="EG38" i="9"/>
  <c r="EH38" i="9"/>
  <c r="EG39" i="9"/>
  <c r="EH39" i="9"/>
  <c r="EG40" i="9"/>
  <c r="EH40" i="9"/>
  <c r="EG41" i="9"/>
  <c r="EH41" i="9"/>
  <c r="EG42" i="9"/>
  <c r="EH42" i="9"/>
  <c r="EG43" i="9"/>
  <c r="EH43" i="9"/>
  <c r="EG44" i="9"/>
  <c r="EH44" i="9"/>
  <c r="EG45" i="9"/>
  <c r="EH45" i="9"/>
  <c r="EG46" i="9"/>
  <c r="EH46" i="9"/>
  <c r="EG47" i="9"/>
  <c r="EH47" i="9"/>
  <c r="EG48" i="9"/>
  <c r="EH48" i="9"/>
  <c r="EG49" i="9"/>
  <c r="EH49" i="9"/>
  <c r="EG50" i="9"/>
  <c r="EH50" i="9"/>
  <c r="EG51" i="9"/>
  <c r="EH51" i="9"/>
  <c r="EG52" i="9"/>
  <c r="EH52" i="9"/>
  <c r="EG53" i="9"/>
  <c r="EH53" i="9"/>
  <c r="EH4" i="9"/>
  <c r="EG4" i="9"/>
  <c r="M45" i="3"/>
  <c r="E45" i="1" s="1"/>
  <c r="N45" i="3"/>
  <c r="F45" i="1" s="1"/>
  <c r="M46" i="3"/>
  <c r="E46" i="1" s="1"/>
  <c r="N46" i="3"/>
  <c r="F46" i="1" s="1"/>
  <c r="M47" i="3"/>
  <c r="E47" i="1" s="1"/>
  <c r="N47" i="3"/>
  <c r="F47" i="1" s="1"/>
  <c r="M48" i="3"/>
  <c r="E48" i="1" s="1"/>
  <c r="N48" i="3"/>
  <c r="F48" i="1" s="1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G45" i="1" s="1"/>
  <c r="D45" i="4"/>
  <c r="C46" i="4"/>
  <c r="G46" i="1" s="1"/>
  <c r="D46" i="4"/>
  <c r="H46" i="1" s="1"/>
  <c r="C47" i="4"/>
  <c r="G47" i="1" s="1"/>
  <c r="D47" i="4"/>
  <c r="C48" i="4"/>
  <c r="G48" i="1" s="1"/>
  <c r="D48" i="4"/>
  <c r="H48" i="1" s="1"/>
  <c r="CO5" i="8"/>
  <c r="CP5" i="8"/>
  <c r="CO6" i="8"/>
  <c r="CP6" i="8"/>
  <c r="CO7" i="8"/>
  <c r="CP7" i="8"/>
  <c r="CO8" i="8"/>
  <c r="CP8" i="8"/>
  <c r="CO9" i="8"/>
  <c r="CP9" i="8"/>
  <c r="CO10" i="8"/>
  <c r="CP10" i="8"/>
  <c r="CO11" i="8"/>
  <c r="CP11" i="8"/>
  <c r="CO12" i="8"/>
  <c r="CP12" i="8"/>
  <c r="CO13" i="8"/>
  <c r="CP13" i="8"/>
  <c r="CO14" i="8"/>
  <c r="CP14" i="8"/>
  <c r="CO15" i="8"/>
  <c r="CP15" i="8"/>
  <c r="CO16" i="8"/>
  <c r="CP16" i="8"/>
  <c r="CO17" i="8"/>
  <c r="CP17" i="8"/>
  <c r="CO18" i="8"/>
  <c r="CP18" i="8"/>
  <c r="CO19" i="8"/>
  <c r="CP19" i="8"/>
  <c r="CO20" i="8"/>
  <c r="CP20" i="8"/>
  <c r="CO21" i="8"/>
  <c r="CP21" i="8"/>
  <c r="CO22" i="8"/>
  <c r="CP22" i="8"/>
  <c r="CO23" i="8"/>
  <c r="CP23" i="8"/>
  <c r="CO24" i="8"/>
  <c r="CP24" i="8"/>
  <c r="CO25" i="8"/>
  <c r="CP25" i="8"/>
  <c r="CO26" i="8"/>
  <c r="CP26" i="8"/>
  <c r="CO27" i="8"/>
  <c r="CP27" i="8"/>
  <c r="CO28" i="8"/>
  <c r="CP28" i="8"/>
  <c r="CO29" i="8"/>
  <c r="CP29" i="8"/>
  <c r="CO30" i="8"/>
  <c r="CP30" i="8"/>
  <c r="CO31" i="8"/>
  <c r="CP31" i="8"/>
  <c r="CO32" i="8"/>
  <c r="CP32" i="8"/>
  <c r="CO33" i="8"/>
  <c r="CP33" i="8"/>
  <c r="CO34" i="8"/>
  <c r="CP34" i="8"/>
  <c r="CO35" i="8"/>
  <c r="CP35" i="8"/>
  <c r="CO36" i="8"/>
  <c r="CP36" i="8"/>
  <c r="CO37" i="8"/>
  <c r="CP37" i="8"/>
  <c r="CO38" i="8"/>
  <c r="CP38" i="8"/>
  <c r="CO39" i="8"/>
  <c r="CP39" i="8"/>
  <c r="CO40" i="8"/>
  <c r="CP40" i="8"/>
  <c r="CO41" i="8"/>
  <c r="CP41" i="8"/>
  <c r="CO42" i="8"/>
  <c r="CP42" i="8"/>
  <c r="CO43" i="8"/>
  <c r="CP43" i="8"/>
  <c r="CO44" i="8"/>
  <c r="CP44" i="8"/>
  <c r="CO45" i="8"/>
  <c r="CP45" i="8"/>
  <c r="CO46" i="8"/>
  <c r="CP46" i="8"/>
  <c r="CO47" i="8"/>
  <c r="CP47" i="8"/>
  <c r="CO48" i="8"/>
  <c r="CP48" i="8"/>
  <c r="CP4" i="8"/>
  <c r="CO4" i="8"/>
  <c r="H45" i="1"/>
  <c r="H47" i="1"/>
  <c r="CE37" i="7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E11" i="7"/>
  <c r="CF11" i="7"/>
  <c r="CG11" i="7"/>
  <c r="CF47" i="7"/>
  <c r="CE47" i="7"/>
  <c r="CF44" i="7"/>
  <c r="CE44" i="7"/>
  <c r="CF43" i="7"/>
  <c r="CE43" i="7"/>
  <c r="CF42" i="7"/>
  <c r="CE42" i="7"/>
  <c r="CF41" i="7"/>
  <c r="CE41" i="7"/>
  <c r="CF40" i="7"/>
  <c r="CE40" i="7"/>
  <c r="CG40" i="7" s="1"/>
  <c r="CF39" i="7"/>
  <c r="CE39" i="7"/>
  <c r="CF38" i="7"/>
  <c r="CE38" i="7"/>
  <c r="CF37" i="7"/>
  <c r="CF36" i="7"/>
  <c r="CE36" i="7"/>
  <c r="CF35" i="7"/>
  <c r="CE35" i="7"/>
  <c r="CF34" i="7"/>
  <c r="CE34" i="7"/>
  <c r="CG34" i="7" s="1"/>
  <c r="CF33" i="7"/>
  <c r="CE33" i="7"/>
  <c r="CF32" i="7"/>
  <c r="CE32" i="7"/>
  <c r="CF31" i="7"/>
  <c r="CE31" i="7"/>
  <c r="CF30" i="7"/>
  <c r="CE30" i="7"/>
  <c r="CF29" i="7"/>
  <c r="CE29" i="7"/>
  <c r="CF28" i="7"/>
  <c r="CE28" i="7"/>
  <c r="CG28" i="7" s="1"/>
  <c r="CF27" i="7"/>
  <c r="CE27" i="7"/>
  <c r="CF26" i="7"/>
  <c r="CE26" i="7"/>
  <c r="CF25" i="7"/>
  <c r="CE25" i="7"/>
  <c r="CF24" i="7"/>
  <c r="CE24" i="7"/>
  <c r="CF23" i="7"/>
  <c r="CE23" i="7"/>
  <c r="CF22" i="7"/>
  <c r="CE22" i="7"/>
  <c r="CG22" i="7" s="1"/>
  <c r="CF21" i="7"/>
  <c r="CE21" i="7"/>
  <c r="CF20" i="7"/>
  <c r="CE20" i="7"/>
  <c r="CF19" i="7"/>
  <c r="CE19" i="7"/>
  <c r="CF18" i="7"/>
  <c r="CE18" i="7"/>
  <c r="CF17" i="7"/>
  <c r="CE17" i="7"/>
  <c r="CF16" i="7"/>
  <c r="CE16" i="7"/>
  <c r="CG16" i="7" s="1"/>
  <c r="CF15" i="7"/>
  <c r="CE15" i="7"/>
  <c r="CF14" i="7"/>
  <c r="CE14" i="7"/>
  <c r="CF13" i="7"/>
  <c r="CE13" i="7"/>
  <c r="CF12" i="7"/>
  <c r="CE12" i="7"/>
  <c r="CF10" i="7"/>
  <c r="CE10" i="7"/>
  <c r="CF9" i="7"/>
  <c r="CE9" i="7"/>
  <c r="CG9" i="7" s="1"/>
  <c r="CF8" i="7"/>
  <c r="CE8" i="7"/>
  <c r="CF7" i="7"/>
  <c r="CE7" i="7"/>
  <c r="CF6" i="7"/>
  <c r="CE6" i="7"/>
  <c r="CF5" i="7"/>
  <c r="CE5" i="7"/>
  <c r="CF4" i="7"/>
  <c r="CE4" i="7"/>
  <c r="CG4" i="7" l="1"/>
  <c r="CG10" i="7"/>
  <c r="CG17" i="7"/>
  <c r="CG23" i="7"/>
  <c r="CG5" i="7"/>
  <c r="CG12" i="7"/>
  <c r="CG18" i="7"/>
  <c r="CG24" i="7"/>
  <c r="CG30" i="7"/>
  <c r="CG36" i="7"/>
  <c r="CG42" i="7"/>
  <c r="CG29" i="7"/>
  <c r="CG35" i="7"/>
  <c r="CG41" i="7"/>
  <c r="CF45" i="7"/>
  <c r="CG6" i="7"/>
  <c r="CG13" i="7"/>
  <c r="CG19" i="7"/>
  <c r="CG25" i="7"/>
  <c r="CG31" i="7"/>
  <c r="CG37" i="7"/>
  <c r="CG43" i="7"/>
  <c r="CG7" i="7"/>
  <c r="CG14" i="7"/>
  <c r="CG20" i="7"/>
  <c r="CG26" i="7"/>
  <c r="CG32" i="7"/>
  <c r="CG38" i="7"/>
  <c r="CG44" i="7"/>
  <c r="CG8" i="7"/>
  <c r="CG15" i="7"/>
  <c r="CG21" i="7"/>
  <c r="CG27" i="7"/>
  <c r="CG33" i="7"/>
  <c r="CG39" i="7"/>
  <c r="CE45" i="7"/>
  <c r="CG45" i="7" l="1"/>
  <c r="K5" i="5" l="1"/>
  <c r="I5" i="1" s="1"/>
  <c r="L5" i="5"/>
  <c r="J5" i="1" s="1"/>
  <c r="K6" i="5"/>
  <c r="I6" i="1" s="1"/>
  <c r="L6" i="5"/>
  <c r="J6" i="1" s="1"/>
  <c r="K7" i="5"/>
  <c r="I7" i="1" s="1"/>
  <c r="L7" i="5"/>
  <c r="J7" i="1" s="1"/>
  <c r="K8" i="5"/>
  <c r="I8" i="1" s="1"/>
  <c r="L8" i="5"/>
  <c r="J8" i="1" s="1"/>
  <c r="K9" i="5"/>
  <c r="I9" i="1" s="1"/>
  <c r="L9" i="5"/>
  <c r="K10" i="5"/>
  <c r="I10" i="1" s="1"/>
  <c r="L10" i="5"/>
  <c r="J10" i="1" s="1"/>
  <c r="K11" i="5"/>
  <c r="I11" i="1" s="1"/>
  <c r="L11" i="5"/>
  <c r="J11" i="1" s="1"/>
  <c r="K12" i="5"/>
  <c r="I12" i="1" s="1"/>
  <c r="L12" i="5"/>
  <c r="J12" i="1" s="1"/>
  <c r="K13" i="5"/>
  <c r="I13" i="1" s="1"/>
  <c r="L13" i="5"/>
  <c r="J13" i="1" s="1"/>
  <c r="K14" i="5"/>
  <c r="I14" i="1" s="1"/>
  <c r="L14" i="5"/>
  <c r="J14" i="1" s="1"/>
  <c r="K15" i="5"/>
  <c r="I15" i="1" s="1"/>
  <c r="L15" i="5"/>
  <c r="J15" i="1" s="1"/>
  <c r="K16" i="5"/>
  <c r="I16" i="1" s="1"/>
  <c r="L16" i="5"/>
  <c r="J16" i="1" s="1"/>
  <c r="K17" i="5"/>
  <c r="I17" i="1" s="1"/>
  <c r="L17" i="5"/>
  <c r="J17" i="1" s="1"/>
  <c r="K18" i="5"/>
  <c r="I18" i="1" s="1"/>
  <c r="L18" i="5"/>
  <c r="J18" i="1" s="1"/>
  <c r="K19" i="5"/>
  <c r="I19" i="1" s="1"/>
  <c r="L19" i="5"/>
  <c r="J19" i="1" s="1"/>
  <c r="K20" i="5"/>
  <c r="I20" i="1" s="1"/>
  <c r="L20" i="5"/>
  <c r="J20" i="1" s="1"/>
  <c r="K21" i="5"/>
  <c r="I21" i="1" s="1"/>
  <c r="L21" i="5"/>
  <c r="J21" i="1" s="1"/>
  <c r="K22" i="5"/>
  <c r="I22" i="1" s="1"/>
  <c r="L22" i="5"/>
  <c r="J22" i="1" s="1"/>
  <c r="K23" i="5"/>
  <c r="I23" i="1" s="1"/>
  <c r="L23" i="5"/>
  <c r="J23" i="1" s="1"/>
  <c r="K24" i="5"/>
  <c r="I24" i="1" s="1"/>
  <c r="L24" i="5"/>
  <c r="J24" i="1" s="1"/>
  <c r="K25" i="5"/>
  <c r="I25" i="1" s="1"/>
  <c r="L25" i="5"/>
  <c r="J25" i="1" s="1"/>
  <c r="K26" i="5"/>
  <c r="I26" i="1" s="1"/>
  <c r="L26" i="5"/>
  <c r="J26" i="1" s="1"/>
  <c r="K27" i="5"/>
  <c r="I27" i="1" s="1"/>
  <c r="L27" i="5"/>
  <c r="J27" i="1" s="1"/>
  <c r="K28" i="5"/>
  <c r="I28" i="1" s="1"/>
  <c r="L28" i="5"/>
  <c r="J28" i="1" s="1"/>
  <c r="K29" i="5"/>
  <c r="I29" i="1" s="1"/>
  <c r="L29" i="5"/>
  <c r="J29" i="1" s="1"/>
  <c r="K30" i="5"/>
  <c r="I30" i="1" s="1"/>
  <c r="L30" i="5"/>
  <c r="J30" i="1" s="1"/>
  <c r="K31" i="5"/>
  <c r="I31" i="1" s="1"/>
  <c r="L31" i="5"/>
  <c r="J31" i="1" s="1"/>
  <c r="K32" i="5"/>
  <c r="I32" i="1" s="1"/>
  <c r="L32" i="5"/>
  <c r="J32" i="1" s="1"/>
  <c r="K33" i="5"/>
  <c r="I33" i="1" s="1"/>
  <c r="L33" i="5"/>
  <c r="J33" i="1" s="1"/>
  <c r="K34" i="5"/>
  <c r="I34" i="1" s="1"/>
  <c r="L34" i="5"/>
  <c r="J34" i="1" s="1"/>
  <c r="K35" i="5"/>
  <c r="I35" i="1" s="1"/>
  <c r="L35" i="5"/>
  <c r="J35" i="1" s="1"/>
  <c r="K36" i="5"/>
  <c r="I36" i="1" s="1"/>
  <c r="L36" i="5"/>
  <c r="J36" i="1" s="1"/>
  <c r="K37" i="5"/>
  <c r="I37" i="1" s="1"/>
  <c r="L37" i="5"/>
  <c r="J37" i="1" s="1"/>
  <c r="K38" i="5"/>
  <c r="I38" i="1" s="1"/>
  <c r="L38" i="5"/>
  <c r="J38" i="1" s="1"/>
  <c r="K39" i="5"/>
  <c r="I39" i="1" s="1"/>
  <c r="L39" i="5"/>
  <c r="J39" i="1" s="1"/>
  <c r="K40" i="5"/>
  <c r="I40" i="1" s="1"/>
  <c r="L40" i="5"/>
  <c r="J40" i="1" s="1"/>
  <c r="K41" i="5"/>
  <c r="I41" i="1" s="1"/>
  <c r="L41" i="5"/>
  <c r="J41" i="1" s="1"/>
  <c r="K42" i="5"/>
  <c r="I42" i="1" s="1"/>
  <c r="L42" i="5"/>
  <c r="J42" i="1" s="1"/>
  <c r="K43" i="5"/>
  <c r="I43" i="1" s="1"/>
  <c r="L43" i="5"/>
  <c r="J43" i="1" s="1"/>
  <c r="K44" i="5"/>
  <c r="I44" i="1" s="1"/>
  <c r="L44" i="5"/>
  <c r="J44" i="1" s="1"/>
  <c r="L4" i="5"/>
  <c r="J4" i="1" s="1"/>
  <c r="K4" i="5"/>
  <c r="I4" i="1" s="1"/>
  <c r="N44" i="3"/>
  <c r="F44" i="1" s="1"/>
  <c r="M44" i="3"/>
  <c r="E44" i="1" s="1"/>
  <c r="N43" i="3"/>
  <c r="F43" i="1" s="1"/>
  <c r="M43" i="3"/>
  <c r="E43" i="1" s="1"/>
  <c r="N42" i="3"/>
  <c r="F42" i="1" s="1"/>
  <c r="M42" i="3"/>
  <c r="E42" i="1" s="1"/>
  <c r="N41" i="3"/>
  <c r="F41" i="1" s="1"/>
  <c r="M41" i="3"/>
  <c r="E41" i="1" s="1"/>
  <c r="N40" i="3"/>
  <c r="F40" i="1" s="1"/>
  <c r="M40" i="3"/>
  <c r="E40" i="1" s="1"/>
  <c r="N39" i="3"/>
  <c r="F39" i="1" s="1"/>
  <c r="M39" i="3"/>
  <c r="E39" i="1" s="1"/>
  <c r="N38" i="3"/>
  <c r="F38" i="1" s="1"/>
  <c r="M38" i="3"/>
  <c r="E38" i="1" s="1"/>
  <c r="N37" i="3"/>
  <c r="F37" i="1" s="1"/>
  <c r="M37" i="3"/>
  <c r="E37" i="1" s="1"/>
  <c r="N36" i="3"/>
  <c r="F36" i="1" s="1"/>
  <c r="M36" i="3"/>
  <c r="E36" i="1" s="1"/>
  <c r="N35" i="3"/>
  <c r="F35" i="1" s="1"/>
  <c r="M35" i="3"/>
  <c r="E35" i="1" s="1"/>
  <c r="N34" i="3"/>
  <c r="F34" i="1" s="1"/>
  <c r="M34" i="3"/>
  <c r="E34" i="1" s="1"/>
  <c r="N33" i="3"/>
  <c r="F33" i="1" s="1"/>
  <c r="M33" i="3"/>
  <c r="E33" i="1" s="1"/>
  <c r="N32" i="3"/>
  <c r="F32" i="1" s="1"/>
  <c r="M32" i="3"/>
  <c r="E32" i="1" s="1"/>
  <c r="N31" i="3"/>
  <c r="F31" i="1" s="1"/>
  <c r="M31" i="3"/>
  <c r="E31" i="1" s="1"/>
  <c r="N30" i="3"/>
  <c r="F30" i="1" s="1"/>
  <c r="M30" i="3"/>
  <c r="E30" i="1" s="1"/>
  <c r="N29" i="3"/>
  <c r="F29" i="1" s="1"/>
  <c r="M29" i="3"/>
  <c r="E29" i="1" s="1"/>
  <c r="N28" i="3"/>
  <c r="F28" i="1" s="1"/>
  <c r="M28" i="3"/>
  <c r="E28" i="1" s="1"/>
  <c r="N27" i="3"/>
  <c r="M27" i="3"/>
  <c r="E27" i="1" s="1"/>
  <c r="N26" i="3"/>
  <c r="F26" i="1" s="1"/>
  <c r="M26" i="3"/>
  <c r="E26" i="1" s="1"/>
  <c r="N25" i="3"/>
  <c r="F25" i="1" s="1"/>
  <c r="M25" i="3"/>
  <c r="E25" i="1" s="1"/>
  <c r="N24" i="3"/>
  <c r="F24" i="1" s="1"/>
  <c r="M24" i="3"/>
  <c r="E24" i="1" s="1"/>
  <c r="N23" i="3"/>
  <c r="F23" i="1" s="1"/>
  <c r="M23" i="3"/>
  <c r="E23" i="1" s="1"/>
  <c r="N22" i="3"/>
  <c r="F22" i="1" s="1"/>
  <c r="M22" i="3"/>
  <c r="E22" i="1" s="1"/>
  <c r="N21" i="3"/>
  <c r="F21" i="1" s="1"/>
  <c r="M21" i="3"/>
  <c r="E21" i="1" s="1"/>
  <c r="N20" i="3"/>
  <c r="F20" i="1" s="1"/>
  <c r="M20" i="3"/>
  <c r="E20" i="1" s="1"/>
  <c r="N19" i="3"/>
  <c r="F19" i="1" s="1"/>
  <c r="M19" i="3"/>
  <c r="E19" i="1" s="1"/>
  <c r="N18" i="3"/>
  <c r="F18" i="1" s="1"/>
  <c r="M18" i="3"/>
  <c r="E18" i="1" s="1"/>
  <c r="N17" i="3"/>
  <c r="F17" i="1" s="1"/>
  <c r="M17" i="3"/>
  <c r="E17" i="1" s="1"/>
  <c r="N16" i="3"/>
  <c r="M16" i="3"/>
  <c r="E16" i="1" s="1"/>
  <c r="N15" i="3"/>
  <c r="F15" i="1" s="1"/>
  <c r="M15" i="3"/>
  <c r="E15" i="1" s="1"/>
  <c r="N14" i="3"/>
  <c r="F14" i="1" s="1"/>
  <c r="M14" i="3"/>
  <c r="E14" i="1" s="1"/>
  <c r="N13" i="3"/>
  <c r="F13" i="1" s="1"/>
  <c r="M13" i="3"/>
  <c r="E13" i="1" s="1"/>
  <c r="N12" i="3"/>
  <c r="F12" i="1" s="1"/>
  <c r="M12" i="3"/>
  <c r="E12" i="1" s="1"/>
  <c r="N11" i="3"/>
  <c r="F11" i="1" s="1"/>
  <c r="M11" i="3"/>
  <c r="E11" i="1" s="1"/>
  <c r="N10" i="3"/>
  <c r="F10" i="1" s="1"/>
  <c r="M10" i="3"/>
  <c r="E10" i="1" s="1"/>
  <c r="N9" i="3"/>
  <c r="F9" i="1" s="1"/>
  <c r="M9" i="3"/>
  <c r="E9" i="1" s="1"/>
  <c r="N8" i="3"/>
  <c r="F8" i="1" s="1"/>
  <c r="M8" i="3"/>
  <c r="E8" i="1" s="1"/>
  <c r="N7" i="3"/>
  <c r="F7" i="1" s="1"/>
  <c r="M7" i="3"/>
  <c r="E7" i="1" s="1"/>
  <c r="N6" i="3"/>
  <c r="F6" i="1" s="1"/>
  <c r="M6" i="3"/>
  <c r="E6" i="1" s="1"/>
  <c r="N5" i="3"/>
  <c r="F5" i="1" s="1"/>
  <c r="M5" i="3"/>
  <c r="E5" i="1" s="1"/>
  <c r="N4" i="3"/>
  <c r="F4" i="1" s="1"/>
  <c r="M4" i="3"/>
  <c r="E4" i="1" s="1"/>
  <c r="M4" i="4"/>
  <c r="G4" i="1" s="1"/>
  <c r="N4" i="4"/>
  <c r="H4" i="1" s="1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S28" i="4" s="1"/>
  <c r="N28" i="4"/>
  <c r="M29" i="4"/>
  <c r="N29" i="4"/>
  <c r="M30" i="4"/>
  <c r="N30" i="4"/>
  <c r="M31" i="4"/>
  <c r="N31" i="4"/>
  <c r="M32" i="4"/>
  <c r="N32" i="4"/>
  <c r="M33" i="4"/>
  <c r="N33" i="4"/>
  <c r="M34" i="4"/>
  <c r="S34" i="4" s="1"/>
  <c r="G34" i="1" s="1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BL4" i="6"/>
  <c r="BK4" i="6"/>
  <c r="J9" i="1"/>
  <c r="G28" i="1"/>
  <c r="F27" i="1"/>
  <c r="F16" i="1"/>
  <c r="S18" i="4" l="1"/>
  <c r="G18" i="1" s="1"/>
  <c r="S35" i="4"/>
  <c r="G35" i="1" s="1"/>
  <c r="S29" i="4"/>
  <c r="G29" i="1" s="1"/>
  <c r="S23" i="4"/>
  <c r="G23" i="1" s="1"/>
  <c r="S17" i="4"/>
  <c r="G17" i="1" s="1"/>
  <c r="S11" i="4"/>
  <c r="G11" i="1" s="1"/>
  <c r="S5" i="4"/>
  <c r="G5" i="1" s="1"/>
  <c r="T29" i="4"/>
  <c r="H29" i="1" s="1"/>
  <c r="L29" i="1" s="1"/>
  <c r="T10" i="4"/>
  <c r="H10" i="1" s="1"/>
  <c r="S22" i="4"/>
  <c r="G22" i="1" s="1"/>
  <c r="S16" i="4"/>
  <c r="G16" i="1" s="1"/>
  <c r="S10" i="4"/>
  <c r="G10" i="1" s="1"/>
  <c r="S30" i="4"/>
  <c r="G30" i="1" s="1"/>
  <c r="K30" i="1" s="1"/>
  <c r="T11" i="4"/>
  <c r="H11" i="1" s="1"/>
  <c r="L11" i="1" s="1"/>
  <c r="S41" i="4"/>
  <c r="G41" i="1" s="1"/>
  <c r="T27" i="4"/>
  <c r="H27" i="1" s="1"/>
  <c r="T15" i="4"/>
  <c r="H15" i="1" s="1"/>
  <c r="T9" i="4"/>
  <c r="H9" i="1" s="1"/>
  <c r="S12" i="4"/>
  <c r="G12" i="1" s="1"/>
  <c r="T17" i="4"/>
  <c r="H17" i="1" s="1"/>
  <c r="T16" i="4"/>
  <c r="H16" i="1" s="1"/>
  <c r="S27" i="4"/>
  <c r="G27" i="1" s="1"/>
  <c r="S21" i="4"/>
  <c r="G21" i="1" s="1"/>
  <c r="S15" i="4"/>
  <c r="G15" i="1" s="1"/>
  <c r="S9" i="4"/>
  <c r="G9" i="1" s="1"/>
  <c r="S6" i="4"/>
  <c r="G6" i="1" s="1"/>
  <c r="T41" i="4"/>
  <c r="H41" i="1" s="1"/>
  <c r="T38" i="4"/>
  <c r="H38" i="1" s="1"/>
  <c r="T8" i="4"/>
  <c r="H8" i="1" s="1"/>
  <c r="T22" i="4"/>
  <c r="H22" i="1" s="1"/>
  <c r="T33" i="4"/>
  <c r="H33" i="1" s="1"/>
  <c r="L33" i="1" s="1"/>
  <c r="S33" i="4"/>
  <c r="G33" i="1" s="1"/>
  <c r="T26" i="4"/>
  <c r="H26" i="1" s="1"/>
  <c r="S44" i="4"/>
  <c r="G44" i="1" s="1"/>
  <c r="S38" i="4"/>
  <c r="G38" i="1" s="1"/>
  <c r="S32" i="4"/>
  <c r="G32" i="1" s="1"/>
  <c r="S26" i="4"/>
  <c r="G26" i="1" s="1"/>
  <c r="S20" i="4"/>
  <c r="G20" i="1" s="1"/>
  <c r="S14" i="4"/>
  <c r="G14" i="1" s="1"/>
  <c r="S8" i="4"/>
  <c r="G8" i="1" s="1"/>
  <c r="S24" i="4"/>
  <c r="G24" i="1" s="1"/>
  <c r="T5" i="4"/>
  <c r="H5" i="1" s="1"/>
  <c r="T34" i="4"/>
  <c r="H34" i="1" s="1"/>
  <c r="T39" i="4"/>
  <c r="H39" i="1" s="1"/>
  <c r="S39" i="4"/>
  <c r="G39" i="1" s="1"/>
  <c r="T20" i="4"/>
  <c r="H20" i="1" s="1"/>
  <c r="T43" i="4"/>
  <c r="H43" i="1" s="1"/>
  <c r="T37" i="4"/>
  <c r="H37" i="1" s="1"/>
  <c r="T31" i="4"/>
  <c r="H31" i="1" s="1"/>
  <c r="T25" i="4"/>
  <c r="H25" i="1" s="1"/>
  <c r="T19" i="4"/>
  <c r="H19" i="1" s="1"/>
  <c r="L19" i="1" s="1"/>
  <c r="T13" i="4"/>
  <c r="H13" i="1" s="1"/>
  <c r="T7" i="4"/>
  <c r="H7" i="1" s="1"/>
  <c r="S42" i="4"/>
  <c r="G42" i="1" s="1"/>
  <c r="T35" i="4"/>
  <c r="H35" i="1" s="1"/>
  <c r="T40" i="4"/>
  <c r="H40" i="1" s="1"/>
  <c r="S40" i="4"/>
  <c r="G40" i="1" s="1"/>
  <c r="T14" i="4"/>
  <c r="H14" i="1" s="1"/>
  <c r="S43" i="4"/>
  <c r="G43" i="1" s="1"/>
  <c r="S37" i="4"/>
  <c r="G37" i="1" s="1"/>
  <c r="S31" i="4"/>
  <c r="G31" i="1" s="1"/>
  <c r="S25" i="4"/>
  <c r="G25" i="1" s="1"/>
  <c r="S19" i="4"/>
  <c r="G19" i="1" s="1"/>
  <c r="S13" i="4"/>
  <c r="G13" i="1" s="1"/>
  <c r="S7" i="4"/>
  <c r="G7" i="1" s="1"/>
  <c r="S36" i="4"/>
  <c r="G36" i="1" s="1"/>
  <c r="T23" i="4"/>
  <c r="H23" i="1" s="1"/>
  <c r="T28" i="4"/>
  <c r="H28" i="1" s="1"/>
  <c r="T21" i="4"/>
  <c r="H21" i="1" s="1"/>
  <c r="T44" i="4"/>
  <c r="H44" i="1" s="1"/>
  <c r="T32" i="4"/>
  <c r="H32" i="1" s="1"/>
  <c r="T42" i="4"/>
  <c r="H42" i="1" s="1"/>
  <c r="T36" i="4"/>
  <c r="H36" i="1" s="1"/>
  <c r="T30" i="4"/>
  <c r="H30" i="1" s="1"/>
  <c r="T24" i="4"/>
  <c r="H24" i="1" s="1"/>
  <c r="L24" i="1" s="1"/>
  <c r="T18" i="4"/>
  <c r="H18" i="1" s="1"/>
  <c r="T12" i="4"/>
  <c r="H12" i="1" s="1"/>
  <c r="T6" i="4"/>
  <c r="H6" i="1" s="1"/>
  <c r="C4" i="1"/>
  <c r="K4" i="1" s="1"/>
  <c r="D4" i="1"/>
  <c r="L4" i="1" s="1"/>
  <c r="D52" i="1"/>
  <c r="L52" i="1" s="1"/>
  <c r="C13" i="1"/>
  <c r="D26" i="1"/>
  <c r="C8" i="1"/>
  <c r="D65" i="1"/>
  <c r="L65" i="1" s="1"/>
  <c r="D31" i="1"/>
  <c r="D27" i="1"/>
  <c r="D48" i="1"/>
  <c r="L48" i="1" s="1"/>
  <c r="D47" i="1"/>
  <c r="L47" i="1" s="1"/>
  <c r="C7" i="1"/>
  <c r="C18" i="1"/>
  <c r="D55" i="1"/>
  <c r="L55" i="1" s="1"/>
  <c r="D34" i="1"/>
  <c r="C47" i="1"/>
  <c r="K47" i="1" s="1"/>
  <c r="C28" i="1"/>
  <c r="K28" i="1" s="1"/>
  <c r="C33" i="1"/>
  <c r="C60" i="1"/>
  <c r="K60" i="1" s="1"/>
  <c r="C43" i="1"/>
  <c r="D43" i="1"/>
  <c r="D16" i="1"/>
  <c r="C34" i="1"/>
  <c r="K34" i="1" s="1"/>
  <c r="C69" i="1"/>
  <c r="K69" i="1" s="1"/>
  <c r="C46" i="1"/>
  <c r="K46" i="1" s="1"/>
  <c r="D17" i="1"/>
  <c r="D70" i="1"/>
  <c r="L70" i="1" s="1"/>
  <c r="C6" i="1"/>
  <c r="C53" i="1"/>
  <c r="K53" i="1" s="1"/>
  <c r="D10" i="1"/>
  <c r="D38" i="1"/>
  <c r="D8" i="1"/>
  <c r="C55" i="1"/>
  <c r="K55" i="1" s="1"/>
  <c r="D66" i="1"/>
  <c r="L66" i="1" s="1"/>
  <c r="D29" i="1"/>
  <c r="D18" i="1"/>
  <c r="D28" i="1"/>
  <c r="C58" i="1"/>
  <c r="K58" i="1" s="1"/>
  <c r="D53" i="1"/>
  <c r="L53" i="1"/>
  <c r="D40" i="1"/>
  <c r="C30" i="1"/>
  <c r="D49" i="1"/>
  <c r="L49" i="1" s="1"/>
  <c r="D37" i="1"/>
  <c r="D14" i="1"/>
  <c r="C19" i="1"/>
  <c r="C44" i="1"/>
  <c r="C24" i="1"/>
  <c r="D35" i="1"/>
  <c r="C32" i="1"/>
  <c r="C39" i="1"/>
  <c r="D24" i="1"/>
  <c r="D19" i="1"/>
  <c r="D67" i="1"/>
  <c r="L67" i="1" s="1"/>
  <c r="D23" i="1"/>
  <c r="C59" i="1"/>
  <c r="K59" i="1" s="1"/>
  <c r="D58" i="1"/>
  <c r="L58" i="1" s="1"/>
  <c r="C17" i="1"/>
  <c r="C42" i="1"/>
  <c r="C64" i="1"/>
  <c r="K64" i="1" s="1"/>
  <c r="C65" i="1"/>
  <c r="K65" i="1" s="1"/>
  <c r="D60" i="1"/>
  <c r="L60" i="1" s="1"/>
  <c r="C62" i="1"/>
  <c r="K62" i="1" s="1"/>
  <c r="C26" i="1"/>
  <c r="D64" i="1"/>
  <c r="L64" i="1" s="1"/>
  <c r="D11" i="1"/>
  <c r="C16" i="1"/>
  <c r="C5" i="1"/>
  <c r="D33" i="1"/>
  <c r="D59" i="1"/>
  <c r="L59" i="1" s="1"/>
  <c r="C15" i="1"/>
  <c r="D20" i="1"/>
  <c r="C61" i="1"/>
  <c r="K61" i="1" s="1"/>
  <c r="C29" i="1"/>
  <c r="D39" i="1"/>
  <c r="C40" i="1"/>
  <c r="D68" i="1"/>
  <c r="L68" i="1" s="1"/>
  <c r="C9" i="1"/>
  <c r="K50" i="1"/>
  <c r="C50" i="1"/>
  <c r="D22" i="1"/>
  <c r="C49" i="1"/>
  <c r="K49" i="1" s="1"/>
  <c r="C21" i="1"/>
  <c r="C70" i="1"/>
  <c r="K70" i="1" s="1"/>
  <c r="C22" i="1"/>
  <c r="C66" i="1"/>
  <c r="K66" i="1" s="1"/>
  <c r="D63" i="1"/>
  <c r="L63" i="1" s="1"/>
  <c r="C27" i="1"/>
  <c r="D51" i="1"/>
  <c r="L51" i="1" s="1"/>
  <c r="C51" i="1"/>
  <c r="K51" i="1" s="1"/>
  <c r="D7" i="1"/>
  <c r="D5" i="1"/>
  <c r="C54" i="1"/>
  <c r="K54" i="1" s="1"/>
  <c r="D21" i="1"/>
  <c r="D56" i="1"/>
  <c r="L56" i="1" s="1"/>
  <c r="K68" i="1"/>
  <c r="C68" i="1"/>
  <c r="D9" i="1"/>
  <c r="C48" i="1"/>
  <c r="K48" i="1" s="1"/>
  <c r="D45" i="1"/>
  <c r="L45" i="1" s="1"/>
  <c r="C37" i="1"/>
  <c r="D54" i="1"/>
  <c r="L54" i="1" s="1"/>
  <c r="D57" i="1"/>
  <c r="L57" i="1" s="1"/>
  <c r="D62" i="1"/>
  <c r="L62" i="1" s="1"/>
  <c r="C41" i="1"/>
  <c r="D36" i="1"/>
  <c r="D25" i="1"/>
  <c r="C31" i="1"/>
  <c r="C63" i="1"/>
  <c r="K63" i="1" s="1"/>
  <c r="C25" i="1"/>
  <c r="C52" i="1"/>
  <c r="K52" i="1" s="1"/>
  <c r="D69" i="1"/>
  <c r="L69" i="1" s="1"/>
  <c r="C12" i="1"/>
  <c r="C56" i="1"/>
  <c r="K56" i="1" s="1"/>
  <c r="D13" i="1"/>
  <c r="C45" i="1"/>
  <c r="K45" i="1" s="1"/>
  <c r="D50" i="1"/>
  <c r="L50" i="1" s="1"/>
  <c r="C20" i="1"/>
  <c r="C36" i="1"/>
  <c r="D42" i="1"/>
  <c r="D15" i="1"/>
  <c r="D61" i="1"/>
  <c r="L61" i="1" s="1"/>
  <c r="D46" i="1"/>
  <c r="L46" i="1" s="1"/>
  <c r="D12" i="1"/>
  <c r="C35" i="1"/>
  <c r="C57" i="1"/>
  <c r="K57" i="1" s="1"/>
  <c r="C67" i="1"/>
  <c r="K67" i="1" s="1"/>
  <c r="C14" i="1"/>
  <c r="C38" i="1"/>
  <c r="D44" i="1"/>
  <c r="D30" i="1"/>
  <c r="D32" i="1"/>
  <c r="D6" i="1"/>
  <c r="C23" i="1"/>
  <c r="C10" i="1"/>
  <c r="C11" i="1"/>
  <c r="D41" i="1"/>
  <c r="K23" i="1" l="1"/>
  <c r="L17" i="1"/>
  <c r="K8" i="1"/>
  <c r="L20" i="1"/>
  <c r="L38" i="1"/>
  <c r="L35" i="1"/>
  <c r="L34" i="1"/>
  <c r="K22" i="1"/>
  <c r="K20" i="1"/>
  <c r="K26" i="1"/>
  <c r="K6" i="1"/>
  <c r="K31" i="1"/>
  <c r="K9" i="1"/>
  <c r="K35" i="1"/>
  <c r="K12" i="1"/>
  <c r="L27" i="1"/>
  <c r="K5" i="1"/>
  <c r="L31" i="1"/>
  <c r="K37" i="1"/>
  <c r="L12" i="1"/>
  <c r="L41" i="1"/>
  <c r="L23" i="1"/>
  <c r="K11" i="1"/>
  <c r="K7" i="1"/>
  <c r="L39" i="1"/>
  <c r="L15" i="1"/>
  <c r="L37" i="1"/>
  <c r="K43" i="1"/>
  <c r="L30" i="1"/>
  <c r="K36" i="1"/>
  <c r="L25" i="1"/>
  <c r="K21" i="1"/>
  <c r="K15" i="1"/>
  <c r="K39" i="1"/>
  <c r="L26" i="1"/>
  <c r="K16" i="1"/>
  <c r="L14" i="1"/>
  <c r="K40" i="1"/>
  <c r="L9" i="1"/>
  <c r="L6" i="1"/>
  <c r="K33" i="1"/>
  <c r="K13" i="1"/>
  <c r="K19" i="1"/>
  <c r="L16" i="1"/>
  <c r="L43" i="1"/>
  <c r="K29" i="1"/>
  <c r="L8" i="1"/>
  <c r="L42" i="1"/>
  <c r="L10" i="1"/>
  <c r="K38" i="1"/>
  <c r="K41" i="1"/>
  <c r="L22" i="1"/>
  <c r="K42" i="1"/>
  <c r="K10" i="1"/>
  <c r="L32" i="1"/>
  <c r="L40" i="1"/>
  <c r="L44" i="1"/>
  <c r="L21" i="1"/>
  <c r="K14" i="1"/>
  <c r="L28" i="1"/>
  <c r="K27" i="1"/>
  <c r="K25" i="1"/>
  <c r="L36" i="1"/>
  <c r="K32" i="1"/>
  <c r="L5" i="1"/>
  <c r="K17" i="1"/>
  <c r="K24" i="1"/>
  <c r="L13" i="1"/>
  <c r="L7" i="1"/>
  <c r="K44" i="1"/>
  <c r="L18" i="1"/>
  <c r="K18" i="1"/>
</calcChain>
</file>

<file path=xl/sharedStrings.xml><?xml version="1.0" encoding="utf-8"?>
<sst xmlns="http://schemas.openxmlformats.org/spreadsheetml/2006/main" count="4445" uniqueCount="281">
  <si>
    <t>Soortnamen</t>
  </si>
  <si>
    <t>Formulier 1</t>
  </si>
  <si>
    <t>Formulier 2</t>
  </si>
  <si>
    <t>Formulier 3</t>
  </si>
  <si>
    <t>Formulier 4</t>
  </si>
  <si>
    <t>Formulier 5</t>
  </si>
  <si>
    <t>Formulier 6</t>
  </si>
  <si>
    <t>Formulier 7</t>
  </si>
  <si>
    <t>Formulier 8</t>
  </si>
  <si>
    <t>Formulier 9</t>
  </si>
  <si>
    <t>Formulier 10</t>
  </si>
  <si>
    <t>Formulier 11</t>
  </si>
  <si>
    <t>Formulier 12</t>
  </si>
  <si>
    <t>Formulier 13</t>
  </si>
  <si>
    <t>Formulier 14</t>
  </si>
  <si>
    <t>Formulier 15</t>
  </si>
  <si>
    <t>Formulier 16</t>
  </si>
  <si>
    <t>Formulier 17</t>
  </si>
  <si>
    <t>Formulier 18</t>
  </si>
  <si>
    <t>Formulier 19</t>
  </si>
  <si>
    <t>Formulier 20</t>
  </si>
  <si>
    <t>Formulier 21</t>
  </si>
  <si>
    <t>Formulier 22</t>
  </si>
  <si>
    <t>Formulier 23</t>
  </si>
  <si>
    <t>Formulier 24</t>
  </si>
  <si>
    <t>Formulier 25</t>
  </si>
  <si>
    <t>Formulier 26</t>
  </si>
  <si>
    <t>Formulier 27</t>
  </si>
  <si>
    <t>Formulier 28</t>
  </si>
  <si>
    <t>Formulier 29</t>
  </si>
  <si>
    <t>Formulier 30</t>
  </si>
  <si>
    <r>
      <rPr>
        <b/>
        <sz val="10"/>
        <color theme="1"/>
        <rFont val="Arial"/>
        <family val="2"/>
      </rPr>
      <t>Nederlands (</t>
    </r>
    <r>
      <rPr>
        <b/>
        <i/>
        <sz val="10"/>
        <color theme="1"/>
        <rFont val="Arial"/>
        <family val="2"/>
      </rPr>
      <t>Latijns</t>
    </r>
    <r>
      <rPr>
        <b/>
        <sz val="10"/>
        <color theme="1"/>
        <rFont val="Arial"/>
        <family val="2"/>
      </rPr>
      <t>)</t>
    </r>
  </si>
  <si>
    <t>losse</t>
  </si>
  <si>
    <t>doubletten</t>
  </si>
  <si>
    <t>Tweekleppigen (Bivalvia)</t>
  </si>
  <si>
    <r>
      <rPr>
        <sz val="10"/>
        <color theme="1"/>
        <rFont val="Arial"/>
        <family val="2"/>
      </rPr>
      <t>Oester (</t>
    </r>
    <r>
      <rPr>
        <i/>
        <sz val="10"/>
        <color theme="1"/>
        <rFont val="Arial"/>
        <family val="2"/>
      </rPr>
      <t>Ostrea edulis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</si>
  <si>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Japanse oester (</t>
    </r>
    <r>
      <rPr>
        <i/>
        <sz val="10"/>
        <color theme="1"/>
        <rFont val="Arial"/>
        <family val="2"/>
      </rPr>
      <t>Magellana gigas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</si>
  <si>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Mossel (</t>
    </r>
    <r>
      <rPr>
        <i/>
        <sz val="10"/>
        <color theme="1"/>
        <rFont val="Arial"/>
        <family val="2"/>
      </rPr>
      <t>Mytilus edulis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</si>
  <si>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Kokkel (</t>
    </r>
    <r>
      <rPr>
        <i/>
        <sz val="10"/>
        <color theme="1"/>
        <rFont val="Arial"/>
        <family val="2"/>
      </rPr>
      <t>Cerastoderma edule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</si>
  <si>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Halfgeknotte strandschelp (</t>
    </r>
    <r>
      <rPr>
        <i/>
        <sz val="10"/>
        <color theme="1"/>
        <rFont val="Arial"/>
        <family val="2"/>
      </rPr>
      <t>Spisula subtruncata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</si>
  <si>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Stevige strandschelp (</t>
    </r>
    <r>
      <rPr>
        <i/>
        <sz val="10"/>
        <color theme="1"/>
        <rFont val="Arial"/>
        <family val="2"/>
      </rPr>
      <t>Spisula solida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</si>
  <si>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Ovale strandschelp (</t>
    </r>
    <r>
      <rPr>
        <i/>
        <sz val="10"/>
        <color theme="1"/>
        <rFont val="Arial"/>
        <family val="2"/>
      </rPr>
      <t>Spisula elliptica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</si>
  <si>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 xml:space="preserve">Amerikaanse strandschelp </t>
    </r>
    <r>
      <rPr>
        <i/>
        <sz val="10"/>
        <color theme="1"/>
        <rFont val="Arial"/>
        <family val="2"/>
      </rPr>
      <t>(Mulinia lateralis)</t>
    </r>
  </si>
  <si>
    <r>
      <rPr>
        <sz val="10"/>
        <color theme="1"/>
        <rFont val="Arial"/>
        <family val="2"/>
      </rPr>
      <t>Grote strandschelp (</t>
    </r>
    <r>
      <rPr>
        <i/>
        <sz val="10"/>
        <color theme="1"/>
        <rFont val="Arial"/>
        <family val="2"/>
      </rPr>
      <t>Mactra stultorum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</si>
  <si>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Otterschelp (</t>
    </r>
    <r>
      <rPr>
        <i/>
        <sz val="10"/>
        <color theme="1"/>
        <rFont val="Arial"/>
        <family val="2"/>
      </rPr>
      <t>Lutraria lutraria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</si>
  <si>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Amerikaanse zwaardschede (</t>
    </r>
    <r>
      <rPr>
        <i/>
        <sz val="10"/>
        <color theme="1"/>
        <rFont val="Arial"/>
        <family val="2"/>
      </rPr>
      <t>Ensis leei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</si>
  <si>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Nonnetje (</t>
    </r>
    <r>
      <rPr>
        <i/>
        <sz val="10"/>
        <color theme="1"/>
        <rFont val="Arial"/>
        <family val="2"/>
      </rPr>
      <t>Macoma balthica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</si>
  <si>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Tere platschelp (</t>
    </r>
    <r>
      <rPr>
        <i/>
        <sz val="10"/>
        <color theme="1"/>
        <rFont val="Arial"/>
        <family val="2"/>
      </rPr>
      <t>Macomangulus tenuis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</si>
  <si>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Rechtsgestreepte platschelp (</t>
    </r>
    <r>
      <rPr>
        <i/>
        <sz val="10"/>
        <color theme="1"/>
        <rFont val="Arial"/>
        <family val="2"/>
      </rPr>
      <t>Fabulina fabula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</si>
  <si>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Zaagje (</t>
    </r>
    <r>
      <rPr>
        <i/>
        <sz val="10"/>
        <color theme="1"/>
        <rFont val="Arial"/>
        <family val="2"/>
      </rPr>
      <t>Donax vittatus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</si>
  <si>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Witte dunschaal (</t>
    </r>
    <r>
      <rPr>
        <i/>
        <sz val="10"/>
        <color theme="1"/>
        <rFont val="Arial"/>
        <family val="2"/>
      </rPr>
      <t>Abra alba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</si>
  <si>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Platte slijkgaper (</t>
    </r>
    <r>
      <rPr>
        <i/>
        <sz val="10"/>
        <color theme="1"/>
        <rFont val="Arial"/>
        <family val="2"/>
      </rPr>
      <t>Scrobicularia plana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</si>
  <si>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Amerikaanse boormossel (</t>
    </r>
    <r>
      <rPr>
        <i/>
        <sz val="10"/>
        <color theme="1"/>
        <rFont val="Arial"/>
        <family val="2"/>
      </rPr>
      <t>Petricolaria pholadiformis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</si>
  <si>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Witte boormossel (</t>
    </r>
    <r>
      <rPr>
        <i/>
        <sz val="10"/>
        <color theme="1"/>
        <rFont val="Arial"/>
        <family val="2"/>
      </rPr>
      <t>Barnea candida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</si>
  <si>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Strandgaper (</t>
    </r>
    <r>
      <rPr>
        <i/>
        <sz val="10"/>
        <color theme="1"/>
        <rFont val="Arial"/>
        <family val="2"/>
      </rPr>
      <t>Mya arenaria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</si>
  <si>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Venusschelp (</t>
    </r>
    <r>
      <rPr>
        <i/>
        <sz val="10"/>
        <color theme="1"/>
        <rFont val="Arial"/>
        <family val="2"/>
      </rPr>
      <t>Chamelea striatula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</si>
  <si>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Gewone tapijtschelp (</t>
    </r>
    <r>
      <rPr>
        <i/>
        <sz val="10"/>
        <color theme="1"/>
        <rFont val="Arial"/>
        <family val="2"/>
      </rPr>
      <t>Venerupis corrugata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</si>
  <si>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Filippijnse tapijtschelp (</t>
    </r>
    <r>
      <rPr>
        <i/>
        <sz val="10"/>
        <color theme="1"/>
        <rFont val="Arial"/>
        <family val="2"/>
      </rPr>
      <t>Venerupis philippinarum</t>
    </r>
    <r>
      <rPr>
        <sz val="10"/>
        <color theme="1"/>
        <rFont val="Arial"/>
        <family val="2"/>
      </rPr>
      <t>)</t>
    </r>
  </si>
  <si>
    <t>Slakken (Gastropoda)</t>
  </si>
  <si>
    <r>
      <rPr>
        <sz val="10"/>
        <color theme="1"/>
        <rFont val="Arial"/>
        <family val="2"/>
      </rPr>
      <t>Gewone schaalhoren (</t>
    </r>
    <r>
      <rPr>
        <i/>
        <sz val="10"/>
        <color theme="1"/>
        <rFont val="Arial"/>
        <family val="2"/>
      </rPr>
      <t>Patella vulgata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</si>
  <si>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Alikruik (</t>
    </r>
    <r>
      <rPr>
        <i/>
        <sz val="10"/>
        <color theme="1"/>
        <rFont val="Arial"/>
        <family val="2"/>
      </rPr>
      <t>Littorina littorea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</si>
  <si>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Grote tepelhoren (</t>
    </r>
    <r>
      <rPr>
        <i/>
        <sz val="10"/>
        <color theme="1"/>
        <rFont val="Arial"/>
        <family val="2"/>
      </rPr>
      <t>Euspira catena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</si>
  <si>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Glanzende tepelhoren (</t>
    </r>
    <r>
      <rPr>
        <i/>
        <sz val="10"/>
        <color theme="1"/>
        <rFont val="Arial"/>
        <family val="2"/>
      </rPr>
      <t>Euspira nitida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</si>
  <si>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Gewone wenteltrap (</t>
    </r>
    <r>
      <rPr>
        <i/>
        <sz val="10"/>
        <color theme="1"/>
        <rFont val="Arial"/>
        <family val="2"/>
      </rPr>
      <t>Epitonium clathrus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</si>
  <si>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Muiltje (</t>
    </r>
    <r>
      <rPr>
        <i/>
        <sz val="10"/>
        <color theme="1"/>
        <rFont val="Arial"/>
        <family val="2"/>
      </rPr>
      <t>Crepidula fornicata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</si>
  <si>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Wulk (</t>
    </r>
    <r>
      <rPr>
        <i/>
        <sz val="10"/>
        <color theme="1"/>
        <rFont val="Arial"/>
        <family val="2"/>
      </rPr>
      <t>Buccinum undatum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</si>
  <si>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Gevlochten fuikhoren (</t>
    </r>
    <r>
      <rPr>
        <i/>
        <sz val="10"/>
        <color theme="1"/>
        <rFont val="Arial"/>
        <family val="2"/>
      </rPr>
      <t>Tritia reticulata</t>
    </r>
    <r>
      <rPr>
        <sz val="10"/>
        <color theme="1"/>
        <rFont val="Arial"/>
        <family val="2"/>
      </rPr>
      <t>)</t>
    </r>
  </si>
  <si>
    <t>Extra soorten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</si>
  <si>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</si>
  <si>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</si>
  <si>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</si>
  <si>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</si>
  <si>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</si>
  <si>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</si>
  <si>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</si>
  <si>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</si>
  <si>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</si>
  <si>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</si>
  <si>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Wadden</t>
  </si>
  <si>
    <t>Noord-Holland</t>
  </si>
  <si>
    <t>Zuid-Holland</t>
  </si>
  <si>
    <t>Zeeland</t>
  </si>
  <si>
    <t>Totaal</t>
  </si>
  <si>
    <t>Tellingen 2025</t>
  </si>
  <si>
    <t>Texel</t>
  </si>
  <si>
    <t>Vlieland</t>
  </si>
  <si>
    <t>Terschelling</t>
  </si>
  <si>
    <t>Ameland</t>
  </si>
  <si>
    <t>Petten</t>
  </si>
  <si>
    <t>Wijk aan Zee</t>
  </si>
  <si>
    <t>Zandvoort</t>
  </si>
  <si>
    <t>Bergen aan Zee</t>
  </si>
  <si>
    <t>Scheveningen</t>
  </si>
  <si>
    <t>Katwijk</t>
  </si>
  <si>
    <t>Hoek van Holland</t>
  </si>
  <si>
    <t>Noordwijk</t>
  </si>
  <si>
    <t>Ouddorp</t>
  </si>
  <si>
    <t>Monster</t>
  </si>
  <si>
    <t>Cadzand</t>
  </si>
  <si>
    <t>Oostkapelle</t>
  </si>
  <si>
    <r>
      <rPr>
        <b/>
        <sz val="10"/>
        <color theme="1"/>
        <rFont val="Arial"/>
        <family val="2"/>
      </rPr>
      <t>Nederlands (</t>
    </r>
    <r>
      <rPr>
        <b/>
        <i/>
        <sz val="10"/>
        <color theme="1"/>
        <rFont val="Arial"/>
        <family val="2"/>
      </rPr>
      <t>Latijns</t>
    </r>
    <r>
      <rPr>
        <b/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</si>
  <si>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Oester (</t>
    </r>
    <r>
      <rPr>
        <i/>
        <sz val="10"/>
        <color theme="1"/>
        <rFont val="Arial"/>
        <family val="2"/>
      </rPr>
      <t>Ostrea edulis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</si>
  <si>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Japanse oester (</t>
    </r>
    <r>
      <rPr>
        <i/>
        <sz val="10"/>
        <color theme="1"/>
        <rFont val="Arial"/>
        <family val="2"/>
      </rPr>
      <t>Magellana gigas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</si>
  <si>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Mossel (</t>
    </r>
    <r>
      <rPr>
        <i/>
        <sz val="10"/>
        <color theme="1"/>
        <rFont val="Arial"/>
        <family val="2"/>
      </rPr>
      <t>Mytilus edulis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</si>
  <si>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Kokkel (</t>
    </r>
    <r>
      <rPr>
        <i/>
        <sz val="10"/>
        <color theme="1"/>
        <rFont val="Arial"/>
        <family val="2"/>
      </rPr>
      <t>Cerastoderma edule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</si>
  <si>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Halfgeknotte strandschelp (</t>
    </r>
    <r>
      <rPr>
        <i/>
        <sz val="10"/>
        <color theme="1"/>
        <rFont val="Arial"/>
        <family val="2"/>
      </rPr>
      <t>Spisula subtruncata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</si>
  <si>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Stevige strandschelp (</t>
    </r>
    <r>
      <rPr>
        <i/>
        <sz val="10"/>
        <color theme="1"/>
        <rFont val="Arial"/>
        <family val="2"/>
      </rPr>
      <t>Spisula solida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</si>
  <si>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Ovale strandschelp (</t>
    </r>
    <r>
      <rPr>
        <i/>
        <sz val="10"/>
        <color theme="1"/>
        <rFont val="Arial"/>
        <family val="2"/>
      </rPr>
      <t>Spisula elliptica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</si>
  <si>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 xml:space="preserve">Amerikaanse strandschelp </t>
    </r>
    <r>
      <rPr>
        <i/>
        <sz val="10"/>
        <color theme="1"/>
        <rFont val="Arial"/>
        <family val="2"/>
      </rPr>
      <t>(Mulinia lateralis)</t>
    </r>
  </si>
  <si>
    <r>
      <rPr>
        <sz val="10"/>
        <color theme="1"/>
        <rFont val="Arial"/>
        <family val="2"/>
      </rPr>
      <t>Grote strandschelp (</t>
    </r>
    <r>
      <rPr>
        <i/>
        <sz val="10"/>
        <color theme="1"/>
        <rFont val="Arial"/>
        <family val="2"/>
      </rPr>
      <t>Mactra stultorum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</si>
  <si>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Otterschelp (</t>
    </r>
    <r>
      <rPr>
        <i/>
        <sz val="10"/>
        <color theme="1"/>
        <rFont val="Arial"/>
        <family val="2"/>
      </rPr>
      <t>Lutraria lutraria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</si>
  <si>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Amerikaanse zwaardschede (</t>
    </r>
    <r>
      <rPr>
        <i/>
        <sz val="10"/>
        <color theme="1"/>
        <rFont val="Arial"/>
        <family val="2"/>
      </rPr>
      <t>Ensis leei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</si>
  <si>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Nonnetje (</t>
    </r>
    <r>
      <rPr>
        <i/>
        <sz val="10"/>
        <color theme="1"/>
        <rFont val="Arial"/>
        <family val="2"/>
      </rPr>
      <t>Macoma balthica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</si>
  <si>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Tere platschelp (</t>
    </r>
    <r>
      <rPr>
        <i/>
        <sz val="10"/>
        <color theme="1"/>
        <rFont val="Arial"/>
        <family val="2"/>
      </rPr>
      <t>Macomangulus tenuis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</si>
  <si>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Rechtsgestreepte platschelp (</t>
    </r>
    <r>
      <rPr>
        <i/>
        <sz val="10"/>
        <color theme="1"/>
        <rFont val="Arial"/>
        <family val="2"/>
      </rPr>
      <t>Fabulina fabula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</si>
  <si>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Zaagje (</t>
    </r>
    <r>
      <rPr>
        <i/>
        <sz val="10"/>
        <color theme="1"/>
        <rFont val="Arial"/>
        <family val="2"/>
      </rPr>
      <t>Donax vittatus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</si>
  <si>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Witte dunschaal (</t>
    </r>
    <r>
      <rPr>
        <i/>
        <sz val="10"/>
        <color theme="1"/>
        <rFont val="Arial"/>
        <family val="2"/>
      </rPr>
      <t>Abra alba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</si>
  <si>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Platte slijkgaper (</t>
    </r>
    <r>
      <rPr>
        <i/>
        <sz val="10"/>
        <color theme="1"/>
        <rFont val="Arial"/>
        <family val="2"/>
      </rPr>
      <t>Scrobicularia plana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</si>
  <si>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Amerikaanse boormossel (</t>
    </r>
    <r>
      <rPr>
        <i/>
        <sz val="10"/>
        <color theme="1"/>
        <rFont val="Arial"/>
        <family val="2"/>
      </rPr>
      <t>Petricolaria pholadiformis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</si>
  <si>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Witte boormossel (</t>
    </r>
    <r>
      <rPr>
        <i/>
        <sz val="10"/>
        <color theme="1"/>
        <rFont val="Arial"/>
        <family val="2"/>
      </rPr>
      <t>Barnea candida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</si>
  <si>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Strandgaper (</t>
    </r>
    <r>
      <rPr>
        <i/>
        <sz val="10"/>
        <color theme="1"/>
        <rFont val="Arial"/>
        <family val="2"/>
      </rPr>
      <t>Mya arenaria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</si>
  <si>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Venusschelp (</t>
    </r>
    <r>
      <rPr>
        <i/>
        <sz val="10"/>
        <color theme="1"/>
        <rFont val="Arial"/>
        <family val="2"/>
      </rPr>
      <t>Chamelea striatula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</si>
  <si>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Gewone tapijtschelp (</t>
    </r>
    <r>
      <rPr>
        <i/>
        <sz val="10"/>
        <color theme="1"/>
        <rFont val="Arial"/>
        <family val="2"/>
      </rPr>
      <t>Venerupis corrugata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</si>
  <si>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Filippijnse tapijtschelp (</t>
    </r>
    <r>
      <rPr>
        <i/>
        <sz val="10"/>
        <color theme="1"/>
        <rFont val="Arial"/>
        <family val="2"/>
      </rPr>
      <t>Venerupis philippinarum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</si>
  <si>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Gewone schaalhoren (</t>
    </r>
    <r>
      <rPr>
        <i/>
        <sz val="10"/>
        <color theme="1"/>
        <rFont val="Arial"/>
        <family val="2"/>
      </rPr>
      <t>Patella vulgata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</si>
  <si>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Alikruik (</t>
    </r>
    <r>
      <rPr>
        <i/>
        <sz val="10"/>
        <color theme="1"/>
        <rFont val="Arial"/>
        <family val="2"/>
      </rPr>
      <t>Littorina littorea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</si>
  <si>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Grote tepelhoren (</t>
    </r>
    <r>
      <rPr>
        <i/>
        <sz val="10"/>
        <color theme="1"/>
        <rFont val="Arial"/>
        <family val="2"/>
      </rPr>
      <t>Euspira catena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</si>
  <si>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Glanzende tepelhoren (</t>
    </r>
    <r>
      <rPr>
        <i/>
        <sz val="10"/>
        <color theme="1"/>
        <rFont val="Arial"/>
        <family val="2"/>
      </rPr>
      <t>Euspira nitida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</si>
  <si>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Gewone wenteltrap (</t>
    </r>
    <r>
      <rPr>
        <i/>
        <sz val="10"/>
        <color theme="1"/>
        <rFont val="Arial"/>
        <family val="2"/>
      </rPr>
      <t>Epitonium clathrus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</si>
  <si>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Muiltje (</t>
    </r>
    <r>
      <rPr>
        <i/>
        <sz val="10"/>
        <color theme="1"/>
        <rFont val="Arial"/>
        <family val="2"/>
      </rPr>
      <t>Crepidula fornicata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</si>
  <si>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Wulk (</t>
    </r>
    <r>
      <rPr>
        <i/>
        <sz val="10"/>
        <color theme="1"/>
        <rFont val="Arial"/>
        <family val="2"/>
      </rPr>
      <t>Buccinum undatum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</si>
  <si>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Gevlochten fuikhoren (</t>
    </r>
    <r>
      <rPr>
        <i/>
        <sz val="10"/>
        <color theme="1"/>
        <rFont val="Arial"/>
        <family val="2"/>
      </rPr>
      <t>Tritia reticulata</t>
    </r>
    <r>
      <rPr>
        <sz val="10"/>
        <color theme="1"/>
        <rFont val="Arial"/>
        <family val="2"/>
      </rPr>
      <t>)</t>
    </r>
  </si>
  <si>
    <r>
      <t>1) Noorse hartschelp (</t>
    </r>
    <r>
      <rPr>
        <i/>
        <sz val="10"/>
        <color theme="1"/>
        <rFont val="Arial"/>
        <family val="2"/>
      </rPr>
      <t>Laevicardium crassum</t>
    </r>
    <r>
      <rPr>
        <sz val="10"/>
        <color theme="1"/>
        <rFont val="Arial"/>
        <family val="2"/>
      </rPr>
      <t>)</t>
    </r>
  </si>
  <si>
    <t>Totaal losse schelpen</t>
  </si>
  <si>
    <t>Totaal doubletten</t>
  </si>
  <si>
    <t>Formulier 31</t>
  </si>
  <si>
    <t>Formulier 32</t>
  </si>
  <si>
    <t>Formulier 33</t>
  </si>
  <si>
    <t>Formulier 34</t>
  </si>
  <si>
    <t>Formulier 35</t>
  </si>
  <si>
    <t>Formulier 36</t>
  </si>
  <si>
    <t>Formulier 37</t>
  </si>
  <si>
    <t>Formulier 38</t>
  </si>
  <si>
    <t>Formulier 39</t>
  </si>
  <si>
    <t>Formulier 40</t>
  </si>
  <si>
    <t>Zaagjes</t>
  </si>
  <si>
    <t>L</t>
  </si>
  <si>
    <t>R</t>
  </si>
  <si>
    <t>10) Melkwitte arkschelp (Striarca lactea)</t>
  </si>
  <si>
    <t>9) Gewone trapgevel (Propebela turricula)</t>
  </si>
  <si>
    <t>8) Ruwe boormossel (Zirfaea crispata)</t>
  </si>
  <si>
    <t>7) Scheefhoorn (Lacuna vincta)</t>
  </si>
  <si>
    <t>6) Asgrauwe tolhoorn (Steromphala cineraria)</t>
  </si>
  <si>
    <t>5) Muizenoortje (Myosotella myosotis)</t>
  </si>
  <si>
    <t>4) Penhoorn (Turritella communis)</t>
  </si>
  <si>
    <t>2) Zwinkokkel (Venericor planicosta)</t>
  </si>
  <si>
    <r>
      <t>2) Zwinkokkel (</t>
    </r>
    <r>
      <rPr>
        <i/>
        <sz val="10"/>
        <color theme="1"/>
        <rFont val="Arial"/>
        <family val="2"/>
        <scheme val="minor"/>
      </rPr>
      <t>Venericor planicosta</t>
    </r>
    <r>
      <rPr>
        <sz val="10"/>
        <color theme="1"/>
        <rFont val="Arial"/>
        <family val="2"/>
        <scheme val="minor"/>
      </rPr>
      <t>)</t>
    </r>
  </si>
  <si>
    <r>
      <t>3) Zeeboontje (</t>
    </r>
    <r>
      <rPr>
        <i/>
        <sz val="10"/>
        <color theme="1"/>
        <rFont val="Arial"/>
        <family val="2"/>
        <scheme val="minor"/>
      </rPr>
      <t>Echinocyamus pusillus</t>
    </r>
    <r>
      <rPr>
        <sz val="10"/>
        <color theme="1"/>
        <rFont val="Arial"/>
        <family val="2"/>
        <scheme val="minor"/>
      </rPr>
      <t>)</t>
    </r>
  </si>
  <si>
    <r>
      <t>4) Penhoorn (</t>
    </r>
    <r>
      <rPr>
        <i/>
        <sz val="10"/>
        <color theme="1"/>
        <rFont val="Arial"/>
        <family val="2"/>
        <scheme val="minor"/>
      </rPr>
      <t>Turritella communis</t>
    </r>
    <r>
      <rPr>
        <sz val="10"/>
        <color theme="1"/>
        <rFont val="Arial"/>
        <family val="2"/>
        <scheme val="minor"/>
      </rPr>
      <t>)</t>
    </r>
  </si>
  <si>
    <r>
      <t>5) Muizenoortje (</t>
    </r>
    <r>
      <rPr>
        <i/>
        <sz val="10"/>
        <color theme="1"/>
        <rFont val="Arial"/>
        <family val="2"/>
        <scheme val="minor"/>
      </rPr>
      <t>Myosotella myosotis</t>
    </r>
    <r>
      <rPr>
        <sz val="10"/>
        <color theme="1"/>
        <rFont val="Arial"/>
        <family val="2"/>
        <scheme val="minor"/>
      </rPr>
      <t>)</t>
    </r>
  </si>
  <si>
    <r>
      <t>6) Asgrauwe tolhoorn (</t>
    </r>
    <r>
      <rPr>
        <i/>
        <sz val="10"/>
        <color theme="1"/>
        <rFont val="Arial"/>
        <family val="2"/>
        <scheme val="minor"/>
      </rPr>
      <t>Steromphala cineraria</t>
    </r>
    <r>
      <rPr>
        <sz val="10"/>
        <color theme="1"/>
        <rFont val="Arial"/>
        <family val="2"/>
        <scheme val="minor"/>
      </rPr>
      <t>)</t>
    </r>
  </si>
  <si>
    <r>
      <t>7) Scheefhoorn (</t>
    </r>
    <r>
      <rPr>
        <i/>
        <sz val="10"/>
        <color theme="1"/>
        <rFont val="Arial"/>
        <family val="2"/>
        <scheme val="minor"/>
      </rPr>
      <t>Lacuna vincta</t>
    </r>
    <r>
      <rPr>
        <sz val="10"/>
        <color theme="1"/>
        <rFont val="Arial"/>
        <family val="2"/>
        <scheme val="minor"/>
      </rPr>
      <t>)</t>
    </r>
  </si>
  <si>
    <r>
      <t>8) Ruwe boormossel (</t>
    </r>
    <r>
      <rPr>
        <i/>
        <sz val="10"/>
        <color theme="1"/>
        <rFont val="Arial"/>
        <family val="2"/>
        <scheme val="minor"/>
      </rPr>
      <t>Zirfaea crispata</t>
    </r>
    <r>
      <rPr>
        <sz val="10"/>
        <color theme="1"/>
        <rFont val="Arial"/>
        <family val="2"/>
        <scheme val="minor"/>
      </rPr>
      <t>)</t>
    </r>
  </si>
  <si>
    <r>
      <t>9) Gewone trapgevel (</t>
    </r>
    <r>
      <rPr>
        <i/>
        <sz val="10"/>
        <color theme="1"/>
        <rFont val="Arial"/>
        <family val="2"/>
        <scheme val="minor"/>
      </rPr>
      <t>Propebela turricula</t>
    </r>
    <r>
      <rPr>
        <sz val="10"/>
        <color theme="1"/>
        <rFont val="Arial"/>
        <family val="2"/>
        <scheme val="minor"/>
      </rPr>
      <t>)</t>
    </r>
  </si>
  <si>
    <r>
      <t>10) Melkwitte arkschelp (</t>
    </r>
    <r>
      <rPr>
        <i/>
        <sz val="10"/>
        <color theme="1"/>
        <rFont val="Arial"/>
        <family val="2"/>
        <scheme val="minor"/>
      </rPr>
      <t>Striarca lactea</t>
    </r>
    <r>
      <rPr>
        <sz val="10"/>
        <color theme="1"/>
        <rFont val="Arial"/>
        <family val="2"/>
        <scheme val="minor"/>
      </rPr>
      <t>)</t>
    </r>
  </si>
  <si>
    <t>Stekelhuidige, niet meegenomen in totalen</t>
  </si>
  <si>
    <t>Formulier 41</t>
  </si>
  <si>
    <t>Formulier 42</t>
  </si>
  <si>
    <t>Formulier 43</t>
  </si>
  <si>
    <t>Formulier 44</t>
  </si>
  <si>
    <t>Formulier 45</t>
  </si>
  <si>
    <t>1) Noorse hartschelp</t>
  </si>
  <si>
    <r>
      <t>11) Bonte mantel (</t>
    </r>
    <r>
      <rPr>
        <i/>
        <sz val="10"/>
        <color theme="1"/>
        <rFont val="Arial"/>
        <family val="2"/>
      </rPr>
      <t>Mimachlamys varia</t>
    </r>
    <r>
      <rPr>
        <sz val="10"/>
        <color theme="1"/>
        <rFont val="Arial"/>
        <family val="2"/>
      </rPr>
      <t>)</t>
    </r>
  </si>
  <si>
    <r>
      <t>12) Geknobbelde hartschelp (</t>
    </r>
    <r>
      <rPr>
        <i/>
        <sz val="10"/>
        <color theme="1"/>
        <rFont val="Arial"/>
        <family val="2"/>
      </rPr>
      <t>Acanthocardia tuberculata</t>
    </r>
    <r>
      <rPr>
        <sz val="10"/>
        <color theme="1"/>
        <rFont val="Arial"/>
        <family val="2"/>
      </rPr>
      <t>)</t>
    </r>
  </si>
  <si>
    <r>
      <t>13) Wijde mantel (</t>
    </r>
    <r>
      <rPr>
        <i/>
        <sz val="10"/>
        <color theme="1"/>
        <rFont val="Arial"/>
        <family val="2"/>
      </rPr>
      <t>Aequipecten opercularis</t>
    </r>
    <r>
      <rPr>
        <sz val="10"/>
        <color theme="1"/>
        <rFont val="Arial"/>
        <family val="2"/>
      </rPr>
      <t>)</t>
    </r>
  </si>
  <si>
    <r>
      <t>14) Brakwaterkokkel (</t>
    </r>
    <r>
      <rPr>
        <i/>
        <sz val="10"/>
        <color theme="1"/>
        <rFont val="Arial"/>
        <family val="2"/>
      </rPr>
      <t>Cerastoderma glaucum</t>
    </r>
    <r>
      <rPr>
        <sz val="10"/>
        <color theme="1"/>
        <rFont val="Arial"/>
        <family val="2"/>
      </rPr>
      <t>)</t>
    </r>
  </si>
  <si>
    <t>Formulier 46</t>
  </si>
  <si>
    <t>Formulier 47</t>
  </si>
  <si>
    <t>Formulier 48</t>
  </si>
  <si>
    <t>Formulier 49</t>
  </si>
  <si>
    <t>Formulier 50</t>
  </si>
  <si>
    <t>Formulier 51</t>
  </si>
  <si>
    <t>Formulier 52</t>
  </si>
  <si>
    <t>Formulier 53</t>
  </si>
  <si>
    <t>Formulier 54</t>
  </si>
  <si>
    <t>Formulier 55</t>
  </si>
  <si>
    <t>Formulier 56</t>
  </si>
  <si>
    <t>Formulier 57</t>
  </si>
  <si>
    <t>Formulier 58</t>
  </si>
  <si>
    <t>Formulier 59</t>
  </si>
  <si>
    <t>Formulier 60</t>
  </si>
  <si>
    <t>Formulier 61</t>
  </si>
  <si>
    <t>Formulier 62</t>
  </si>
  <si>
    <t>Formulier 63</t>
  </si>
  <si>
    <t>Formulier 64</t>
  </si>
  <si>
    <t>Formulier 65</t>
  </si>
  <si>
    <t>Formulier 66</t>
  </si>
  <si>
    <t>Formulier 67</t>
  </si>
  <si>
    <r>
      <t>Tere platschelp (</t>
    </r>
    <r>
      <rPr>
        <i/>
        <sz val="10"/>
        <color theme="1"/>
        <rFont val="Arial"/>
        <family val="2"/>
      </rPr>
      <t>Macomangulus tenuis</t>
    </r>
    <r>
      <rPr>
        <sz val="10"/>
        <color theme="1"/>
        <rFont val="Arial"/>
        <family val="2"/>
      </rPr>
      <t>)</t>
    </r>
  </si>
  <si>
    <r>
      <t>15) Toegeknepen korfmossel (</t>
    </r>
    <r>
      <rPr>
        <i/>
        <sz val="10"/>
        <color theme="1"/>
        <rFont val="Arial"/>
        <family val="2"/>
      </rPr>
      <t>Corbula Fluminalis</t>
    </r>
    <r>
      <rPr>
        <sz val="10"/>
        <color theme="1"/>
        <rFont val="Arial"/>
        <family val="2"/>
      </rPr>
      <t>)</t>
    </r>
  </si>
  <si>
    <r>
      <t xml:space="preserve">16) </t>
    </r>
    <r>
      <rPr>
        <i/>
        <sz val="10"/>
        <color theme="1"/>
        <rFont val="Arial"/>
        <family val="2"/>
      </rPr>
      <t>Astarte sp.</t>
    </r>
  </si>
  <si>
    <r>
      <t xml:space="preserve">17) </t>
    </r>
    <r>
      <rPr>
        <i/>
        <sz val="10"/>
        <color theme="1"/>
        <rFont val="Arial"/>
        <family val="2"/>
      </rPr>
      <t>Astarte borealis</t>
    </r>
  </si>
  <si>
    <r>
      <t xml:space="preserve">18) </t>
    </r>
    <r>
      <rPr>
        <i/>
        <sz val="10"/>
        <color theme="1"/>
        <rFont val="Arial"/>
        <family val="2"/>
      </rPr>
      <t>Corbula sp</t>
    </r>
  </si>
  <si>
    <r>
      <t>19) Fossiele grote strandschelp (</t>
    </r>
    <r>
      <rPr>
        <i/>
        <sz val="10"/>
        <color theme="1"/>
        <rFont val="Arial"/>
        <family val="2"/>
      </rPr>
      <t>Mactra plistoneerlandica</t>
    </r>
    <r>
      <rPr>
        <sz val="10"/>
        <color theme="1"/>
        <rFont val="Arial"/>
        <family val="2"/>
      </rPr>
      <t>)</t>
    </r>
  </si>
  <si>
    <t>Formulier 68</t>
  </si>
  <si>
    <t>Formulier 69</t>
  </si>
  <si>
    <t>Formulier 70</t>
  </si>
  <si>
    <t>Formulier 71</t>
  </si>
  <si>
    <t>Formulier 72</t>
  </si>
  <si>
    <t>Formulier 73</t>
  </si>
  <si>
    <t>Formulier 74</t>
  </si>
  <si>
    <r>
      <t>20) Grijze tapijtschelp (</t>
    </r>
    <r>
      <rPr>
        <i/>
        <sz val="10"/>
        <color theme="1"/>
        <rFont val="Arial"/>
        <family val="2"/>
      </rPr>
      <t>Venerupis senescens</t>
    </r>
    <r>
      <rPr>
        <sz val="10"/>
        <color theme="1"/>
        <rFont val="Arial"/>
        <family val="2"/>
      </rPr>
      <t>)</t>
    </r>
  </si>
  <si>
    <r>
      <t>21) Gedoornde hartschelp (</t>
    </r>
    <r>
      <rPr>
        <i/>
        <sz val="10"/>
        <color theme="1"/>
        <rFont val="Arial"/>
        <family val="2"/>
      </rPr>
      <t>Acanthocardia echinata</t>
    </r>
    <r>
      <rPr>
        <sz val="10"/>
        <color theme="1"/>
        <rFont val="Arial"/>
        <family val="2"/>
      </rPr>
      <t>)</t>
    </r>
  </si>
  <si>
    <r>
      <t xml:space="preserve">22) Driehoeksmossel </t>
    </r>
    <r>
      <rPr>
        <i/>
        <sz val="10"/>
        <color theme="1"/>
        <rFont val="Arial"/>
        <family val="2"/>
      </rPr>
      <t>(Dreissena polymorpha)</t>
    </r>
  </si>
  <si>
    <t xml:space="preserve"> </t>
  </si>
  <si>
    <t>`1</t>
  </si>
  <si>
    <r>
      <t>23) Kleine zwaardschede (</t>
    </r>
    <r>
      <rPr>
        <i/>
        <sz val="10"/>
        <color theme="1"/>
        <rFont val="Arial"/>
        <family val="2"/>
      </rPr>
      <t>Ensis ensis</t>
    </r>
    <r>
      <rPr>
        <sz val="10"/>
        <color theme="1"/>
        <rFont val="Arial"/>
        <family val="2"/>
      </rPr>
      <t>)</t>
    </r>
  </si>
  <si>
    <t>24) Mollusca sp</t>
  </si>
  <si>
    <r>
      <t>25) Halfgeknotte gaper (</t>
    </r>
    <r>
      <rPr>
        <i/>
        <sz val="10"/>
        <color theme="1"/>
        <rFont val="Arial"/>
        <family val="2"/>
      </rPr>
      <t>Mya truncata</t>
    </r>
    <r>
      <rPr>
        <sz val="10"/>
        <color theme="1"/>
        <rFont val="Arial"/>
        <family val="2"/>
      </rPr>
      <t>)</t>
    </r>
  </si>
  <si>
    <t>26) Zeeappel (Psammechinus miliaris)</t>
  </si>
  <si>
    <t>Westenschouwen</t>
  </si>
  <si>
    <t>27) Grote zwaardschede (Ensis magnus)</t>
  </si>
  <si>
    <t>11)</t>
  </si>
  <si>
    <t>12)</t>
  </si>
  <si>
    <t>13)</t>
  </si>
  <si>
    <t>Formulier 37 (Ongeldig)</t>
  </si>
  <si>
    <t>Camperduin</t>
  </si>
  <si>
    <t>Renesse (vervallen)</t>
  </si>
  <si>
    <t>Schiermonnikoog - Exp1 Nat Monum</t>
  </si>
  <si>
    <t>Schiermonnikoog - Exp2 Balg</t>
  </si>
  <si>
    <t>Schiermonnikoog - Baken</t>
  </si>
  <si>
    <t>geknobbelde hartschelp</t>
  </si>
  <si>
    <r>
      <t>28) Grofgeribde Fuikhoren (</t>
    </r>
    <r>
      <rPr>
        <i/>
        <sz val="10"/>
        <color theme="1"/>
        <rFont val="Arial"/>
        <family val="2"/>
      </rPr>
      <t>Tritia nitida</t>
    </r>
    <r>
      <rPr>
        <sz val="10"/>
        <color theme="1"/>
        <rFont val="Arial"/>
        <family val="2"/>
      </rPr>
      <t>)</t>
    </r>
  </si>
  <si>
    <r>
      <t>29) Strandgaper (</t>
    </r>
    <r>
      <rPr>
        <i/>
        <sz val="10"/>
        <color theme="1"/>
        <rFont val="Arial"/>
        <family val="2"/>
      </rPr>
      <t xml:space="preserve">Mya arenaria </t>
    </r>
    <r>
      <rPr>
        <sz val="10"/>
        <color theme="1"/>
        <rFont val="Arial"/>
        <family val="2"/>
      </rPr>
      <t>)</t>
    </r>
  </si>
  <si>
    <t>Oester (Ostrea edulis)</t>
  </si>
  <si>
    <t>Japanse oester (Magellana gigas)</t>
  </si>
  <si>
    <t>Mossel (Mytilus edulis)</t>
  </si>
  <si>
    <t>Kokkel (Cerastoderma edule)</t>
  </si>
  <si>
    <t>Halfgeknotte strandschelp (Spisula subtruncata)</t>
  </si>
  <si>
    <t>Stevige strandschelp (Spisula solida)</t>
  </si>
  <si>
    <t>Ovale strandschelp (Spisula elliptica)</t>
  </si>
  <si>
    <t>Amerikaanse strandschelp (Mulinia lateralis)</t>
  </si>
  <si>
    <t>Grote strandschelp (Mactra stultorum)</t>
  </si>
  <si>
    <t>Otterschelp (Lutraria lutraria)</t>
  </si>
  <si>
    <t>Amerikaanse zwaardschede (Ensis leei)</t>
  </si>
  <si>
    <t>Nonnetje (Macoma balthica)</t>
  </si>
  <si>
    <t>Tere platschelp (Macomangulus tenuis)</t>
  </si>
  <si>
    <t>Rechtsgestreepte platschelp (Fabulina fabula)</t>
  </si>
  <si>
    <t>Zaagje (Donax vittatus)</t>
  </si>
  <si>
    <t>Witte dunschaal (Abra alba)</t>
  </si>
  <si>
    <t>Platte slijkgaper (Scrobicularia plana)</t>
  </si>
  <si>
    <t>Amerikaanse boormossel (Petricolaria pholadiformis)</t>
  </si>
  <si>
    <t>Witte boormossel (Barnea candida)</t>
  </si>
  <si>
    <t>Strandgaper (Mya arenaria)</t>
  </si>
  <si>
    <t>Venusschelp (Chamelea striatula)</t>
  </si>
  <si>
    <t>Gewone tapijtschelp (Venerupis corrugata)</t>
  </si>
  <si>
    <t>Filippijnse tapijtschelp (Venerupis philippinarum)</t>
  </si>
  <si>
    <t>Gewone schaalhoren (Patella vulgata)</t>
  </si>
  <si>
    <t>Alikruik (Littorina littorea)</t>
  </si>
  <si>
    <t>Grote tepelhoren (Euspira catena)</t>
  </si>
  <si>
    <t>Glanzende tepelhoren (Euspira nitida)</t>
  </si>
  <si>
    <t>Gewone wenteltrap (Epitonium clathrus)</t>
  </si>
  <si>
    <t>Muiltje (Crepidula fornicata)</t>
  </si>
  <si>
    <t>Wulk (Buccinum undatum)</t>
  </si>
  <si>
    <t>Gevlochten fuikhoren (Tritia reticulata)</t>
  </si>
  <si>
    <t>30) Zeekat (Sepia officinalis)</t>
  </si>
  <si>
    <t>31) Penhoren (Turritella tricarinata)</t>
  </si>
  <si>
    <t>32) Zandschelp (Mysia undata)</t>
  </si>
  <si>
    <t>Totaal 21-39</t>
  </si>
  <si>
    <t>Totaal 1-20</t>
  </si>
  <si>
    <t>Totaal 1-39</t>
  </si>
  <si>
    <t>eindtotaal</t>
  </si>
  <si>
    <t>33). Artemisschelp Dosinia exoleta</t>
  </si>
  <si>
    <t>Zuiderstrand Den Haag</t>
  </si>
  <si>
    <t>34). Groot tafelmesheft (Ensis siliqua)</t>
  </si>
  <si>
    <t>35) Zeeklit (Echinocardium cordatum)</t>
  </si>
  <si>
    <t>36) Slijkgaper (Scrobicularia plana)</t>
  </si>
  <si>
    <t>Paal9</t>
  </si>
  <si>
    <t>Tellingen 2024</t>
  </si>
  <si>
    <t>37) Stroommossel (Unio crassus)</t>
  </si>
  <si>
    <t>38) Zoetwatermossel (Unionidae sp.)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</si>
</sst>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rgb="FFFFC000"/>
        <bgColor rgb="FFD9EAD3"/>
      </patternFill>
    </fill>
    <fill>
      <patternFill patternType="solid">
        <fgColor rgb="FFD9EAD3"/>
        <bgColor indexed="64"/>
      </patternFill>
    </fill>
    <fill>
      <patternFill patternType="solid">
        <fgColor rgb="FFFFFF00"/>
        <bgColor rgb="FFB6D7A8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2" fillId="0" borderId="0"/>
    <xf numFmtId="0" fontId="19" fillId="0" borderId="0" applyNumberFormat="0" applyFill="0" applyBorder="0" applyProtection="0"/>
  </cellStyleXfs>
  <cellXfs count="18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 applyAlignment="1">
      <alignment textRotation="90"/>
    </xf>
    <xf numFmtId="0" fontId="3" fillId="3" borderId="11" xfId="0" applyFont="1" applyFill="1" applyBorder="1" applyAlignment="1">
      <alignment textRotation="90"/>
    </xf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2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0" fontId="4" fillId="4" borderId="26" xfId="0" applyFont="1" applyFill="1" applyBorder="1"/>
    <xf numFmtId="0" fontId="11" fillId="2" borderId="1" xfId="1" applyFont="1" applyFill="1" applyBorder="1"/>
    <xf numFmtId="0" fontId="11" fillId="2" borderId="2" xfId="1" applyFont="1" applyFill="1" applyBorder="1"/>
    <xf numFmtId="0" fontId="12" fillId="0" borderId="0" xfId="1"/>
    <xf numFmtId="0" fontId="10" fillId="3" borderId="1" xfId="1" applyFont="1" applyFill="1" applyBorder="1"/>
    <xf numFmtId="0" fontId="10" fillId="3" borderId="2" xfId="1" applyFont="1" applyFill="1" applyBorder="1"/>
    <xf numFmtId="0" fontId="10" fillId="3" borderId="8" xfId="1" applyFont="1" applyFill="1" applyBorder="1"/>
    <xf numFmtId="0" fontId="10" fillId="3" borderId="9" xfId="1" applyFont="1" applyFill="1" applyBorder="1"/>
    <xf numFmtId="0" fontId="10" fillId="3" borderId="10" xfId="1" applyFont="1" applyFill="1" applyBorder="1" applyAlignment="1">
      <alignment textRotation="90"/>
    </xf>
    <xf numFmtId="0" fontId="10" fillId="3" borderId="11" xfId="1" applyFont="1" applyFill="1" applyBorder="1" applyAlignment="1">
      <alignment textRotation="90"/>
    </xf>
    <xf numFmtId="0" fontId="7" fillId="4" borderId="13" xfId="1" applyFont="1" applyFill="1" applyBorder="1"/>
    <xf numFmtId="0" fontId="7" fillId="4" borderId="14" xfId="1" applyFont="1" applyFill="1" applyBorder="1"/>
    <xf numFmtId="0" fontId="7" fillId="4" borderId="15" xfId="1" applyFont="1" applyFill="1" applyBorder="1"/>
    <xf numFmtId="0" fontId="7" fillId="4" borderId="2" xfId="1" applyFont="1" applyFill="1" applyBorder="1"/>
    <xf numFmtId="0" fontId="7" fillId="4" borderId="17" xfId="1" applyFont="1" applyFill="1" applyBorder="1"/>
    <xf numFmtId="0" fontId="7" fillId="4" borderId="18" xfId="1" applyFont="1" applyFill="1" applyBorder="1"/>
    <xf numFmtId="0" fontId="7" fillId="4" borderId="20" xfId="1" applyFont="1" applyFill="1" applyBorder="1"/>
    <xf numFmtId="0" fontId="7" fillId="4" borderId="21" xfId="1" applyFont="1" applyFill="1" applyBorder="1"/>
    <xf numFmtId="0" fontId="7" fillId="4" borderId="22" xfId="1" applyFont="1" applyFill="1" applyBorder="1"/>
    <xf numFmtId="0" fontId="7" fillId="4" borderId="24" xfId="1" applyFont="1" applyFill="1" applyBorder="1"/>
    <xf numFmtId="0" fontId="7" fillId="4" borderId="25" xfId="1" applyFont="1" applyFill="1" applyBorder="1"/>
    <xf numFmtId="0" fontId="7" fillId="4" borderId="26" xfId="1" applyFont="1" applyFill="1" applyBorder="1"/>
    <xf numFmtId="0" fontId="15" fillId="2" borderId="1" xfId="1" applyFont="1" applyFill="1" applyBorder="1"/>
    <xf numFmtId="0" fontId="15" fillId="2" borderId="2" xfId="1" applyFont="1" applyFill="1" applyBorder="1"/>
    <xf numFmtId="0" fontId="15" fillId="2" borderId="0" xfId="1" applyFont="1" applyFill="1" applyAlignment="1">
      <alignment horizontal="center"/>
    </xf>
    <xf numFmtId="0" fontId="16" fillId="3" borderId="1" xfId="1" applyFont="1" applyFill="1" applyBorder="1"/>
    <xf numFmtId="0" fontId="16" fillId="3" borderId="2" xfId="1" applyFont="1" applyFill="1" applyBorder="1"/>
    <xf numFmtId="0" fontId="16" fillId="3" borderId="8" xfId="1" applyFont="1" applyFill="1" applyBorder="1"/>
    <xf numFmtId="0" fontId="16" fillId="3" borderId="9" xfId="1" applyFont="1" applyFill="1" applyBorder="1"/>
    <xf numFmtId="0" fontId="16" fillId="3" borderId="10" xfId="1" applyFont="1" applyFill="1" applyBorder="1" applyAlignment="1">
      <alignment textRotation="90"/>
    </xf>
    <xf numFmtId="0" fontId="16" fillId="3" borderId="11" xfId="1" applyFont="1" applyFill="1" applyBorder="1" applyAlignment="1">
      <alignment textRotation="90"/>
    </xf>
    <xf numFmtId="0" fontId="17" fillId="4" borderId="13" xfId="1" applyFont="1" applyFill="1" applyBorder="1"/>
    <xf numFmtId="0" fontId="17" fillId="4" borderId="14" xfId="1" applyFont="1" applyFill="1" applyBorder="1"/>
    <xf numFmtId="0" fontId="17" fillId="4" borderId="15" xfId="1" applyFont="1" applyFill="1" applyBorder="1"/>
    <xf numFmtId="0" fontId="17" fillId="4" borderId="34" xfId="1" applyFont="1" applyFill="1" applyBorder="1"/>
    <xf numFmtId="0" fontId="12" fillId="0" borderId="29" xfId="1" applyBorder="1"/>
    <xf numFmtId="0" fontId="17" fillId="4" borderId="2" xfId="1" applyFont="1" applyFill="1" applyBorder="1"/>
    <xf numFmtId="0" fontId="17" fillId="4" borderId="17" xfId="1" applyFont="1" applyFill="1" applyBorder="1"/>
    <xf numFmtId="0" fontId="17" fillId="4" borderId="18" xfId="1" applyFont="1" applyFill="1" applyBorder="1"/>
    <xf numFmtId="0" fontId="17" fillId="4" borderId="1" xfId="1" applyFont="1" applyFill="1" applyBorder="1"/>
    <xf numFmtId="0" fontId="17" fillId="4" borderId="20" xfId="1" applyFont="1" applyFill="1" applyBorder="1"/>
    <xf numFmtId="0" fontId="17" fillId="4" borderId="21" xfId="1" applyFont="1" applyFill="1" applyBorder="1"/>
    <xf numFmtId="0" fontId="17" fillId="4" borderId="22" xfId="1" applyFont="1" applyFill="1" applyBorder="1"/>
    <xf numFmtId="0" fontId="17" fillId="4" borderId="35" xfId="1" applyFont="1" applyFill="1" applyBorder="1"/>
    <xf numFmtId="0" fontId="17" fillId="4" borderId="24" xfId="1" applyFont="1" applyFill="1" applyBorder="1"/>
    <xf numFmtId="0" fontId="17" fillId="4" borderId="25" xfId="1" applyFont="1" applyFill="1" applyBorder="1"/>
    <xf numFmtId="0" fontId="17" fillId="4" borderId="26" xfId="1" applyFont="1" applyFill="1" applyBorder="1"/>
    <xf numFmtId="0" fontId="17" fillId="4" borderId="19" xfId="1" applyFont="1" applyFill="1" applyBorder="1"/>
    <xf numFmtId="0" fontId="17" fillId="4" borderId="9" xfId="1" applyFont="1" applyFill="1" applyBorder="1"/>
    <xf numFmtId="0" fontId="17" fillId="4" borderId="10" xfId="1" applyFont="1" applyFill="1" applyBorder="1"/>
    <xf numFmtId="0" fontId="17" fillId="4" borderId="8" xfId="1" applyFont="1" applyFill="1" applyBorder="1"/>
    <xf numFmtId="0" fontId="17" fillId="0" borderId="36" xfId="1" applyFont="1" applyBorder="1"/>
    <xf numFmtId="0" fontId="12" fillId="5" borderId="29" xfId="1" applyFill="1" applyBorder="1"/>
    <xf numFmtId="0" fontId="17" fillId="6" borderId="17" xfId="1" applyFont="1" applyFill="1" applyBorder="1"/>
    <xf numFmtId="0" fontId="7" fillId="4" borderId="38" xfId="1" applyFont="1" applyFill="1" applyBorder="1"/>
    <xf numFmtId="0" fontId="15" fillId="2" borderId="0" xfId="1" applyFont="1" applyFill="1"/>
    <xf numFmtId="0" fontId="13" fillId="0" borderId="0" xfId="1" applyFont="1"/>
    <xf numFmtId="0" fontId="7" fillId="7" borderId="18" xfId="1" applyFont="1" applyFill="1" applyBorder="1"/>
    <xf numFmtId="0" fontId="7" fillId="8" borderId="18" xfId="1" applyFont="1" applyFill="1" applyBorder="1"/>
    <xf numFmtId="0" fontId="7" fillId="7" borderId="17" xfId="1" applyFont="1" applyFill="1" applyBorder="1"/>
    <xf numFmtId="0" fontId="7" fillId="4" borderId="2" xfId="0" applyFont="1" applyFill="1" applyBorder="1"/>
    <xf numFmtId="0" fontId="7" fillId="4" borderId="38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6" borderId="17" xfId="1" applyFont="1" applyFill="1" applyBorder="1"/>
    <xf numFmtId="0" fontId="7" fillId="4" borderId="24" xfId="0" applyFont="1" applyFill="1" applyBorder="1"/>
    <xf numFmtId="0" fontId="12" fillId="5" borderId="0" xfId="1" applyFill="1"/>
    <xf numFmtId="0" fontId="10" fillId="9" borderId="10" xfId="1" applyFont="1" applyFill="1" applyBorder="1" applyAlignment="1">
      <alignment textRotation="90"/>
    </xf>
    <xf numFmtId="0" fontId="10" fillId="9" borderId="11" xfId="1" applyFont="1" applyFill="1" applyBorder="1" applyAlignment="1">
      <alignment textRotation="90"/>
    </xf>
    <xf numFmtId="0" fontId="7" fillId="4" borderId="13" xfId="1" applyFont="1" applyFill="1" applyBorder="1" applyAlignment="1">
      <alignment vertical="center"/>
    </xf>
    <xf numFmtId="0" fontId="7" fillId="4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7" fillId="6" borderId="14" xfId="1" applyFont="1" applyFill="1" applyBorder="1" applyAlignment="1">
      <alignment vertical="center"/>
    </xf>
    <xf numFmtId="0" fontId="7" fillId="6" borderId="14" xfId="1" quotePrefix="1" applyFont="1" applyFill="1" applyBorder="1" applyAlignment="1">
      <alignment vertical="center"/>
    </xf>
    <xf numFmtId="0" fontId="12" fillId="0" borderId="0" xfId="1" applyAlignment="1">
      <alignment vertical="center"/>
    </xf>
    <xf numFmtId="0" fontId="7" fillId="4" borderId="2" xfId="1" applyFont="1" applyFill="1" applyBorder="1" applyAlignment="1">
      <alignment vertical="center"/>
    </xf>
    <xf numFmtId="0" fontId="7" fillId="4" borderId="17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7" fillId="4" borderId="17" xfId="1" applyFont="1" applyFill="1" applyBorder="1" applyAlignment="1">
      <alignment horizontal="righ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18" xfId="1" applyFont="1" applyFill="1" applyBorder="1" applyAlignment="1">
      <alignment horizontal="right" vertical="center"/>
    </xf>
    <xf numFmtId="0" fontId="12" fillId="0" borderId="0" xfId="1" applyAlignment="1">
      <alignment horizontal="right" vertical="center"/>
    </xf>
    <xf numFmtId="0" fontId="7" fillId="4" borderId="20" xfId="1" applyFont="1" applyFill="1" applyBorder="1" applyAlignment="1">
      <alignment vertical="center"/>
    </xf>
    <xf numFmtId="0" fontId="7" fillId="4" borderId="21" xfId="1" applyFont="1" applyFill="1" applyBorder="1" applyAlignment="1">
      <alignment vertical="center"/>
    </xf>
    <xf numFmtId="0" fontId="7" fillId="4" borderId="22" xfId="1" applyFont="1" applyFill="1" applyBorder="1" applyAlignment="1">
      <alignment vertical="center"/>
    </xf>
    <xf numFmtId="0" fontId="7" fillId="4" borderId="24" xfId="1" applyFont="1" applyFill="1" applyBorder="1" applyAlignment="1">
      <alignment vertical="center"/>
    </xf>
    <xf numFmtId="0" fontId="7" fillId="4" borderId="25" xfId="1" applyFont="1" applyFill="1" applyBorder="1" applyAlignment="1">
      <alignment vertical="center"/>
    </xf>
    <xf numFmtId="0" fontId="7" fillId="4" borderId="26" xfId="1" applyFont="1" applyFill="1" applyBorder="1" applyAlignment="1">
      <alignment vertical="center"/>
    </xf>
    <xf numFmtId="0" fontId="7" fillId="6" borderId="18" xfId="1" applyFont="1" applyFill="1" applyBorder="1" applyAlignment="1">
      <alignment vertical="center"/>
    </xf>
    <xf numFmtId="0" fontId="4" fillId="4" borderId="24" xfId="1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 textRotation="90"/>
    </xf>
    <xf numFmtId="0" fontId="2" fillId="0" borderId="16" xfId="0" applyFont="1" applyBorder="1"/>
    <xf numFmtId="0" fontId="2" fillId="0" borderId="19" xfId="0" applyFont="1" applyBorder="1"/>
    <xf numFmtId="0" fontId="1" fillId="4" borderId="1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3" fillId="3" borderId="6" xfId="0" applyFont="1" applyFill="1" applyBorder="1"/>
    <xf numFmtId="0" fontId="2" fillId="0" borderId="7" xfId="0" applyFont="1" applyBorder="1"/>
    <xf numFmtId="0" fontId="14" fillId="3" borderId="6" xfId="0" applyFont="1" applyFill="1" applyBorder="1"/>
    <xf numFmtId="0" fontId="13" fillId="0" borderId="7" xfId="0" applyFont="1" applyBorder="1"/>
    <xf numFmtId="0" fontId="10" fillId="3" borderId="6" xfId="1" applyFont="1" applyFill="1" applyBorder="1"/>
    <xf numFmtId="0" fontId="13" fillId="0" borderId="7" xfId="1" applyFont="1" applyBorder="1"/>
    <xf numFmtId="0" fontId="11" fillId="4" borderId="12" xfId="1" applyFont="1" applyFill="1" applyBorder="1" applyAlignment="1">
      <alignment horizontal="center" vertical="center" textRotation="90"/>
    </xf>
    <xf numFmtId="0" fontId="13" fillId="0" borderId="23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1" fillId="4" borderId="23" xfId="1" applyFont="1" applyFill="1" applyBorder="1" applyAlignment="1">
      <alignment horizontal="center" vertical="center" textRotation="90"/>
    </xf>
    <xf numFmtId="0" fontId="10" fillId="9" borderId="6" xfId="1" applyFont="1" applyFill="1" applyBorder="1"/>
    <xf numFmtId="0" fontId="13" fillId="5" borderId="7" xfId="1" applyFont="1" applyFill="1" applyBorder="1"/>
    <xf numFmtId="0" fontId="1" fillId="2" borderId="3" xfId="1" applyFont="1" applyFill="1" applyBorder="1" applyAlignment="1">
      <alignment horizontal="center"/>
    </xf>
    <xf numFmtId="0" fontId="13" fillId="0" borderId="5" xfId="1" applyFont="1" applyBorder="1"/>
    <xf numFmtId="0" fontId="13" fillId="0" borderId="23" xfId="1" applyFont="1" applyBorder="1"/>
    <xf numFmtId="0" fontId="13" fillId="0" borderId="19" xfId="1" applyFont="1" applyBorder="1"/>
    <xf numFmtId="0" fontId="3" fillId="3" borderId="6" xfId="1" applyFont="1" applyFill="1" applyBorder="1"/>
    <xf numFmtId="0" fontId="16" fillId="3" borderId="6" xfId="1" applyFont="1" applyFill="1" applyBorder="1"/>
    <xf numFmtId="0" fontId="15" fillId="4" borderId="12" xfId="1" applyFont="1" applyFill="1" applyBorder="1" applyAlignment="1">
      <alignment horizontal="center" vertical="center" textRotation="90"/>
    </xf>
    <xf numFmtId="0" fontId="15" fillId="4" borderId="23" xfId="1" applyFont="1" applyFill="1" applyBorder="1" applyAlignment="1">
      <alignment horizontal="center" vertical="center" textRotation="90"/>
    </xf>
    <xf numFmtId="0" fontId="15" fillId="2" borderId="6" xfId="1" applyFont="1" applyFill="1" applyBorder="1"/>
    <xf numFmtId="0" fontId="13" fillId="0" borderId="39" xfId="1" applyFont="1" applyBorder="1"/>
    <xf numFmtId="0" fontId="11" fillId="2" borderId="3" xfId="0" applyFont="1" applyFill="1" applyBorder="1" applyAlignment="1">
      <alignment horizontal="center"/>
    </xf>
    <xf numFmtId="0" fontId="10" fillId="3" borderId="6" xfId="0" applyFont="1" applyFill="1" applyBorder="1"/>
    <xf numFmtId="0" fontId="11" fillId="2" borderId="3" xfId="1" applyFont="1" applyFill="1" applyBorder="1" applyAlignment="1">
      <alignment horizontal="center"/>
    </xf>
    <xf numFmtId="0" fontId="2" fillId="0" borderId="5" xfId="0" applyFont="1" applyBorder="1"/>
    <xf numFmtId="0" fontId="8" fillId="3" borderId="6" xfId="0" applyFont="1" applyFill="1" applyBorder="1"/>
    <xf numFmtId="0" fontId="9" fillId="0" borderId="7" xfId="0" applyFont="1" applyBorder="1"/>
    <xf numFmtId="0" fontId="11" fillId="2" borderId="5" xfId="1" applyFont="1" applyFill="1" applyBorder="1" applyAlignment="1">
      <alignment horizontal="center"/>
    </xf>
    <xf numFmtId="0" fontId="12" fillId="5" borderId="37" xfId="1" applyFill="1" applyBorder="1" applyAlignment="1">
      <alignment horizontal="center"/>
    </xf>
    <xf numFmtId="0" fontId="12" fillId="0" borderId="36" xfId="1" applyBorder="1" applyAlignment="1">
      <alignment horizontal="center"/>
    </xf>
    <xf numFmtId="0" fontId="16" fillId="3" borderId="27" xfId="1" applyFont="1" applyFill="1" applyBorder="1" applyAlignment="1">
      <alignment horizontal="center" textRotation="90"/>
    </xf>
    <xf numFmtId="0" fontId="16" fillId="3" borderId="30" xfId="1" applyFont="1" applyFill="1" applyBorder="1" applyAlignment="1">
      <alignment horizontal="center" textRotation="90"/>
    </xf>
    <xf numFmtId="0" fontId="16" fillId="3" borderId="32" xfId="1" applyFont="1" applyFill="1" applyBorder="1" applyAlignment="1">
      <alignment horizontal="center" textRotation="90"/>
    </xf>
    <xf numFmtId="0" fontId="16" fillId="3" borderId="28" xfId="1" applyFont="1" applyFill="1" applyBorder="1" applyAlignment="1">
      <alignment horizontal="center" textRotation="90"/>
    </xf>
    <xf numFmtId="0" fontId="16" fillId="3" borderId="31" xfId="1" applyFont="1" applyFill="1" applyBorder="1" applyAlignment="1">
      <alignment horizontal="center" textRotation="90"/>
    </xf>
    <xf numFmtId="0" fontId="16" fillId="3" borderId="33" xfId="1" applyFont="1" applyFill="1" applyBorder="1" applyAlignment="1">
      <alignment horizontal="center" textRotation="90"/>
    </xf>
    <xf numFmtId="0" fontId="16" fillId="3" borderId="29" xfId="1" applyFont="1" applyFill="1" applyBorder="1" applyAlignment="1">
      <alignment horizontal="center" textRotation="90"/>
    </xf>
    <xf numFmtId="0" fontId="15" fillId="2" borderId="3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" fillId="2" borderId="1" xfId="1" applyFont="1" applyFill="1" applyBorder="1"/>
    <xf numFmtId="0" fontId="1" fillId="2" borderId="2" xfId="1" applyFont="1" applyFill="1" applyBorder="1"/>
    <xf numFmtId="0" fontId="2" fillId="0" borderId="5" xfId="1" applyFont="1" applyBorder="1"/>
    <xf numFmtId="0" fontId="3" fillId="3" borderId="1" xfId="1" applyFont="1" applyFill="1" applyBorder="1"/>
    <xf numFmtId="0" fontId="3" fillId="3" borderId="2" xfId="1" applyFont="1" applyFill="1" applyBorder="1"/>
    <xf numFmtId="0" fontId="3" fillId="3" borderId="7" xfId="1" applyFont="1" applyFill="1" applyBorder="1"/>
    <xf numFmtId="0" fontId="3" fillId="3" borderId="8" xfId="1" applyFont="1" applyFill="1" applyBorder="1"/>
    <xf numFmtId="0" fontId="3" fillId="3" borderId="9" xfId="1" applyFont="1" applyFill="1" applyBorder="1"/>
    <xf numFmtId="0" fontId="3" fillId="3" borderId="10" xfId="1" applyFont="1" applyFill="1" applyBorder="1" applyAlignment="1">
      <alignment textRotation="90"/>
    </xf>
    <xf numFmtId="0" fontId="3" fillId="3" borderId="11" xfId="1" applyFont="1" applyFill="1" applyBorder="1" applyAlignment="1">
      <alignment textRotation="90"/>
    </xf>
    <xf numFmtId="0" fontId="1" fillId="4" borderId="40" xfId="1" applyFont="1" applyFill="1" applyBorder="1" applyAlignment="1">
      <alignment horizontal="center" vertical="center" textRotation="90"/>
    </xf>
    <xf numFmtId="0" fontId="4" fillId="4" borderId="13" xfId="1" applyFont="1" applyFill="1" applyBorder="1"/>
    <xf numFmtId="0" fontId="4" fillId="4" borderId="14" xfId="1" applyFont="1" applyFill="1" applyBorder="1"/>
    <xf numFmtId="0" fontId="4" fillId="4" borderId="15" xfId="1" applyFont="1" applyFill="1" applyBorder="1"/>
    <xf numFmtId="0" fontId="1" fillId="4" borderId="41" xfId="1" applyFont="1" applyFill="1" applyBorder="1" applyAlignment="1">
      <alignment horizontal="center" vertical="center" textRotation="90"/>
    </xf>
    <xf numFmtId="0" fontId="4" fillId="4" borderId="2" xfId="1" applyFont="1" applyFill="1" applyBorder="1"/>
    <xf numFmtId="0" fontId="4" fillId="4" borderId="17" xfId="1" applyFont="1" applyFill="1" applyBorder="1"/>
    <xf numFmtId="0" fontId="4" fillId="4" borderId="18" xfId="1" applyFont="1" applyFill="1" applyBorder="1"/>
    <xf numFmtId="0" fontId="1" fillId="4" borderId="26" xfId="1" applyFont="1" applyFill="1" applyBorder="1" applyAlignment="1">
      <alignment horizontal="center" vertical="center" textRotation="90"/>
    </xf>
    <xf numFmtId="0" fontId="4" fillId="4" borderId="20" xfId="1" applyFont="1" applyFill="1" applyBorder="1"/>
    <xf numFmtId="0" fontId="4" fillId="4" borderId="21" xfId="1" applyFont="1" applyFill="1" applyBorder="1"/>
    <xf numFmtId="0" fontId="4" fillId="4" borderId="22" xfId="1" applyFont="1" applyFill="1" applyBorder="1"/>
    <xf numFmtId="0" fontId="1" fillId="4" borderId="11" xfId="1" applyFont="1" applyFill="1" applyBorder="1" applyAlignment="1">
      <alignment horizontal="center" vertical="center" textRotation="90"/>
    </xf>
    <xf numFmtId="0" fontId="4" fillId="4" borderId="24" xfId="1" applyFont="1" applyFill="1" applyBorder="1"/>
    <xf numFmtId="0" fontId="4" fillId="4" borderId="25" xfId="1" applyFont="1" applyFill="1" applyBorder="1"/>
    <xf numFmtId="0" fontId="4" fillId="4" borderId="26" xfId="1" applyFont="1" applyFill="1" applyBorder="1"/>
    <xf numFmtId="0" fontId="4" fillId="4" borderId="38" xfId="1" applyFont="1" applyFill="1" applyBorder="1"/>
  </cellXfs>
  <cellStyles count="3">
    <cellStyle name="Normal" xfId="0" builtinId="0"/>
    <cellStyle name="Normal 2" xfId="1" xr:uid="{086D9ABD-7111-42C6-AC0B-3ABC90AFE002}"/>
    <cellStyle name="Normal 3" xfId="2" xr:uid="{CC34EDC0-CD4B-4240-9C8E-22059A042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4F975B7-3971-4056-949E-C1C32BBAA617}">
  <we:reference id="wa200006575" version="1.0.0.3" store="en-US" storeType="OMEX"/>
  <we:alternateReferences>
    <we:reference id="WA200006575" version="1.0.0.3" store="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</sheetPr>
  <dimension ref="A1:L1001"/>
  <sheetViews>
    <sheetView tabSelected="1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K4" sqref="K4:L72"/>
    </sheetView>
  </sheetViews>
  <sheetFormatPr defaultColWidth="12.5703125" defaultRowHeight="15" customHeight="1" x14ac:dyDescent="0.2"/>
  <cols>
    <col min="1" max="1" width="3.28515625" customWidth="1"/>
    <col min="2" max="2" width="40.140625" customWidth="1"/>
    <col min="3" max="12" width="6.85546875" customWidth="1"/>
  </cols>
  <sheetData>
    <row r="1" spans="1:12" ht="15.75" customHeight="1" x14ac:dyDescent="0.25">
      <c r="A1" s="1"/>
      <c r="B1" s="2" t="s">
        <v>0</v>
      </c>
      <c r="C1" s="116" t="s">
        <v>83</v>
      </c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5.75" customHeight="1" x14ac:dyDescent="0.2">
      <c r="A2" s="3"/>
      <c r="B2" s="4"/>
      <c r="C2" s="118" t="s">
        <v>78</v>
      </c>
      <c r="D2" s="119"/>
      <c r="E2" s="118" t="s">
        <v>79</v>
      </c>
      <c r="F2" s="119"/>
      <c r="G2" s="118" t="s">
        <v>80</v>
      </c>
      <c r="H2" s="119"/>
      <c r="I2" s="118" t="s">
        <v>81</v>
      </c>
      <c r="J2" s="119"/>
      <c r="K2" s="118" t="s">
        <v>82</v>
      </c>
      <c r="L2" s="119"/>
    </row>
    <row r="3" spans="1:12" ht="53.25" customHeight="1" thickBot="1" x14ac:dyDescent="0.25">
      <c r="A3" s="5"/>
      <c r="B3" s="6" t="s">
        <v>31</v>
      </c>
      <c r="C3" s="7" t="s">
        <v>32</v>
      </c>
      <c r="D3" s="8" t="s">
        <v>33</v>
      </c>
      <c r="E3" s="7" t="s">
        <v>32</v>
      </c>
      <c r="F3" s="8" t="s">
        <v>33</v>
      </c>
      <c r="G3" s="7" t="s">
        <v>32</v>
      </c>
      <c r="H3" s="8" t="s">
        <v>33</v>
      </c>
      <c r="I3" s="7" t="s">
        <v>32</v>
      </c>
      <c r="J3" s="8" t="s">
        <v>33</v>
      </c>
      <c r="K3" s="7" t="s">
        <v>32</v>
      </c>
      <c r="L3" s="8" t="s">
        <v>33</v>
      </c>
    </row>
    <row r="4" spans="1:12" ht="15.75" customHeight="1" x14ac:dyDescent="0.2">
      <c r="A4" s="115" t="s">
        <v>34</v>
      </c>
      <c r="B4" s="9" t="s">
        <v>35</v>
      </c>
      <c r="C4" s="10">
        <f>Wadden!Q4</f>
        <v>95</v>
      </c>
      <c r="D4" s="11">
        <f>Wadden!R4</f>
        <v>0</v>
      </c>
      <c r="E4" s="10">
        <f>'Noord-Holland'!M4</f>
        <v>60</v>
      </c>
      <c r="F4" s="11">
        <f>'Noord-Holland'!N4</f>
        <v>0</v>
      </c>
      <c r="G4" s="10">
        <f>'Zuid-Holland'!S4</f>
        <v>133</v>
      </c>
      <c r="H4" s="11">
        <f>'Zuid-Holland'!T4</f>
        <v>1</v>
      </c>
      <c r="I4" s="10">
        <f>Zeeland!K4</f>
        <v>83</v>
      </c>
      <c r="J4" s="11">
        <f>Zeeland!L4</f>
        <v>0</v>
      </c>
      <c r="K4" s="10">
        <f>C4+E4+G4+I4</f>
        <v>371</v>
      </c>
      <c r="L4" s="11">
        <f>D4+F4+H4+J4</f>
        <v>1</v>
      </c>
    </row>
    <row r="5" spans="1:12" ht="15.75" customHeight="1" x14ac:dyDescent="0.2">
      <c r="A5" s="113"/>
      <c r="B5" s="12" t="s">
        <v>36</v>
      </c>
      <c r="C5" s="13">
        <f>Wadden!Q5</f>
        <v>9</v>
      </c>
      <c r="D5" s="14">
        <f>Wadden!R5</f>
        <v>0</v>
      </c>
      <c r="E5" s="13">
        <f>'Noord-Holland'!M5</f>
        <v>13</v>
      </c>
      <c r="F5" s="14">
        <f>'Noord-Holland'!N5</f>
        <v>1</v>
      </c>
      <c r="G5" s="13">
        <f>'Zuid-Holland'!S5</f>
        <v>44</v>
      </c>
      <c r="H5" s="14">
        <f>'Zuid-Holland'!T5</f>
        <v>3</v>
      </c>
      <c r="I5" s="13">
        <f>Zeeland!K5</f>
        <v>68</v>
      </c>
      <c r="J5" s="14">
        <f>Zeeland!L5</f>
        <v>5</v>
      </c>
      <c r="K5" s="13">
        <f t="shared" ref="K5:L34" si="0">C5+E5+G5+I5</f>
        <v>134</v>
      </c>
      <c r="L5" s="14">
        <f t="shared" si="0"/>
        <v>9</v>
      </c>
    </row>
    <row r="6" spans="1:12" ht="15.75" customHeight="1" x14ac:dyDescent="0.2">
      <c r="A6" s="113"/>
      <c r="B6" s="12" t="s">
        <v>37</v>
      </c>
      <c r="C6" s="13">
        <f>Wadden!Q6</f>
        <v>359</v>
      </c>
      <c r="D6" s="14">
        <f>Wadden!R6</f>
        <v>152</v>
      </c>
      <c r="E6" s="13">
        <f>'Noord-Holland'!M6</f>
        <v>326</v>
      </c>
      <c r="F6" s="14">
        <f>'Noord-Holland'!N6</f>
        <v>150</v>
      </c>
      <c r="G6" s="13">
        <f>'Zuid-Holland'!S6</f>
        <v>604</v>
      </c>
      <c r="H6" s="14">
        <f>'Zuid-Holland'!T6</f>
        <v>72</v>
      </c>
      <c r="I6" s="13">
        <f>Zeeland!K6</f>
        <v>329</v>
      </c>
      <c r="J6" s="14">
        <f>Zeeland!L6</f>
        <v>53</v>
      </c>
      <c r="K6" s="13">
        <f t="shared" si="0"/>
        <v>1618</v>
      </c>
      <c r="L6" s="14">
        <f t="shared" si="0"/>
        <v>427</v>
      </c>
    </row>
    <row r="7" spans="1:12" ht="15.75" customHeight="1" x14ac:dyDescent="0.2">
      <c r="A7" s="113"/>
      <c r="B7" s="12" t="s">
        <v>38</v>
      </c>
      <c r="C7" s="13">
        <f>Wadden!Q7</f>
        <v>5810</v>
      </c>
      <c r="D7" s="14">
        <f>Wadden!R7</f>
        <v>5</v>
      </c>
      <c r="E7" s="13">
        <f>'Noord-Holland'!M7</f>
        <v>2071</v>
      </c>
      <c r="F7" s="14">
        <f>'Noord-Holland'!N7</f>
        <v>1</v>
      </c>
      <c r="G7" s="13">
        <f>'Zuid-Holland'!S7</f>
        <v>3365</v>
      </c>
      <c r="H7" s="14">
        <f>'Zuid-Holland'!T7</f>
        <v>45</v>
      </c>
      <c r="I7" s="13">
        <f>Zeeland!K7</f>
        <v>6105</v>
      </c>
      <c r="J7" s="14">
        <f>Zeeland!L7</f>
        <v>3</v>
      </c>
      <c r="K7" s="13">
        <f t="shared" si="0"/>
        <v>17351</v>
      </c>
      <c r="L7" s="14">
        <f t="shared" si="0"/>
        <v>54</v>
      </c>
    </row>
    <row r="8" spans="1:12" ht="15.75" customHeight="1" x14ac:dyDescent="0.2">
      <c r="A8" s="113"/>
      <c r="B8" s="12" t="s">
        <v>39</v>
      </c>
      <c r="C8" s="13">
        <f>Wadden!Q8</f>
        <v>2174</v>
      </c>
      <c r="D8" s="14">
        <f>Wadden!R8</f>
        <v>6</v>
      </c>
      <c r="E8" s="13">
        <f>'Noord-Holland'!M8</f>
        <v>12865</v>
      </c>
      <c r="F8" s="14">
        <f>'Noord-Holland'!N8</f>
        <v>44</v>
      </c>
      <c r="G8" s="13">
        <f>'Zuid-Holland'!S8</f>
        <v>14149</v>
      </c>
      <c r="H8" s="14">
        <f>'Zuid-Holland'!T8</f>
        <v>147</v>
      </c>
      <c r="I8" s="13">
        <f>Zeeland!K8</f>
        <v>1799</v>
      </c>
      <c r="J8" s="14">
        <f>Zeeland!L8</f>
        <v>0</v>
      </c>
      <c r="K8" s="13">
        <f t="shared" si="0"/>
        <v>30987</v>
      </c>
      <c r="L8" s="14">
        <f t="shared" si="0"/>
        <v>197</v>
      </c>
    </row>
    <row r="9" spans="1:12" ht="15.75" customHeight="1" x14ac:dyDescent="0.2">
      <c r="A9" s="113"/>
      <c r="B9" s="12" t="s">
        <v>40</v>
      </c>
      <c r="C9" s="13">
        <f>Wadden!Q9</f>
        <v>345</v>
      </c>
      <c r="D9" s="14">
        <f>Wadden!R9</f>
        <v>0</v>
      </c>
      <c r="E9" s="13">
        <f>'Noord-Holland'!M9</f>
        <v>255</v>
      </c>
      <c r="F9" s="14">
        <f>'Noord-Holland'!N9</f>
        <v>0</v>
      </c>
      <c r="G9" s="13">
        <f>'Zuid-Holland'!S9</f>
        <v>1368</v>
      </c>
      <c r="H9" s="14">
        <f>'Zuid-Holland'!T9</f>
        <v>50</v>
      </c>
      <c r="I9" s="13">
        <f>Zeeland!K9</f>
        <v>510</v>
      </c>
      <c r="J9" s="14">
        <f>Zeeland!L9</f>
        <v>0</v>
      </c>
      <c r="K9" s="13">
        <f t="shared" si="0"/>
        <v>2478</v>
      </c>
      <c r="L9" s="14">
        <f t="shared" si="0"/>
        <v>50</v>
      </c>
    </row>
    <row r="10" spans="1:12" ht="15.75" customHeight="1" x14ac:dyDescent="0.2">
      <c r="A10" s="113"/>
      <c r="B10" s="12" t="s">
        <v>41</v>
      </c>
      <c r="C10" s="13">
        <f>Wadden!Q10</f>
        <v>2868</v>
      </c>
      <c r="D10" s="14">
        <f>Wadden!R10</f>
        <v>2</v>
      </c>
      <c r="E10" s="13">
        <f>'Noord-Holland'!M10</f>
        <v>2493</v>
      </c>
      <c r="F10" s="14">
        <f>'Noord-Holland'!N10</f>
        <v>15</v>
      </c>
      <c r="G10" s="13">
        <f>'Zuid-Holland'!S10</f>
        <v>4080</v>
      </c>
      <c r="H10" s="14">
        <f>'Zuid-Holland'!T10</f>
        <v>9</v>
      </c>
      <c r="I10" s="13">
        <f>Zeeland!K10</f>
        <v>1222</v>
      </c>
      <c r="J10" s="14">
        <f>Zeeland!L10</f>
        <v>0</v>
      </c>
      <c r="K10" s="13">
        <f t="shared" si="0"/>
        <v>10663</v>
      </c>
      <c r="L10" s="14">
        <f t="shared" si="0"/>
        <v>26</v>
      </c>
    </row>
    <row r="11" spans="1:12" ht="15.75" customHeight="1" x14ac:dyDescent="0.2">
      <c r="A11" s="113"/>
      <c r="B11" s="12" t="s">
        <v>42</v>
      </c>
      <c r="C11" s="13">
        <f>Wadden!Q11</f>
        <v>22</v>
      </c>
      <c r="D11" s="14">
        <f>Wadden!R11</f>
        <v>4</v>
      </c>
      <c r="E11" s="13">
        <f>'Noord-Holland'!M11</f>
        <v>9</v>
      </c>
      <c r="F11" s="14">
        <f>'Noord-Holland'!N11</f>
        <v>2</v>
      </c>
      <c r="G11" s="13">
        <f>'Zuid-Holland'!S11</f>
        <v>36</v>
      </c>
      <c r="H11" s="14">
        <f>'Zuid-Holland'!T11</f>
        <v>8</v>
      </c>
      <c r="I11" s="13">
        <f>Zeeland!K11</f>
        <v>1</v>
      </c>
      <c r="J11" s="14">
        <f>Zeeland!L11</f>
        <v>0</v>
      </c>
      <c r="K11" s="13">
        <f t="shared" si="0"/>
        <v>68</v>
      </c>
      <c r="L11" s="14">
        <f t="shared" si="0"/>
        <v>14</v>
      </c>
    </row>
    <row r="12" spans="1:12" ht="15.75" customHeight="1" x14ac:dyDescent="0.2">
      <c r="A12" s="113"/>
      <c r="B12" s="12" t="s">
        <v>43</v>
      </c>
      <c r="C12" s="13">
        <f>Wadden!Q12</f>
        <v>170</v>
      </c>
      <c r="D12" s="14">
        <f>Wadden!R12</f>
        <v>4</v>
      </c>
      <c r="E12" s="13">
        <f>'Noord-Holland'!M12</f>
        <v>101</v>
      </c>
      <c r="F12" s="14">
        <f>'Noord-Holland'!N12</f>
        <v>0</v>
      </c>
      <c r="G12" s="13">
        <f>'Zuid-Holland'!S12</f>
        <v>370</v>
      </c>
      <c r="H12" s="14">
        <f>'Zuid-Holland'!T12</f>
        <v>4</v>
      </c>
      <c r="I12" s="13">
        <f>Zeeland!K12</f>
        <v>19</v>
      </c>
      <c r="J12" s="14">
        <f>Zeeland!L12</f>
        <v>0</v>
      </c>
      <c r="K12" s="13">
        <f t="shared" si="0"/>
        <v>660</v>
      </c>
      <c r="L12" s="14">
        <f t="shared" si="0"/>
        <v>8</v>
      </c>
    </row>
    <row r="13" spans="1:12" ht="15.75" customHeight="1" x14ac:dyDescent="0.2">
      <c r="A13" s="113"/>
      <c r="B13" s="12" t="s">
        <v>44</v>
      </c>
      <c r="C13" s="13">
        <f>Wadden!Q13</f>
        <v>21</v>
      </c>
      <c r="D13" s="14">
        <f>Wadden!R13</f>
        <v>0</v>
      </c>
      <c r="E13" s="13">
        <f>'Noord-Holland'!M13</f>
        <v>33</v>
      </c>
      <c r="F13" s="14">
        <f>'Noord-Holland'!N13</f>
        <v>0</v>
      </c>
      <c r="G13" s="13">
        <f>'Zuid-Holland'!S13</f>
        <v>295</v>
      </c>
      <c r="H13" s="14">
        <f>'Zuid-Holland'!T13</f>
        <v>17</v>
      </c>
      <c r="I13" s="13">
        <f>Zeeland!K13</f>
        <v>10</v>
      </c>
      <c r="J13" s="14">
        <f>Zeeland!L13</f>
        <v>0</v>
      </c>
      <c r="K13" s="13">
        <f t="shared" si="0"/>
        <v>359</v>
      </c>
      <c r="L13" s="14">
        <f t="shared" si="0"/>
        <v>17</v>
      </c>
    </row>
    <row r="14" spans="1:12" ht="15.75" customHeight="1" x14ac:dyDescent="0.2">
      <c r="A14" s="113"/>
      <c r="B14" s="12" t="s">
        <v>45</v>
      </c>
      <c r="C14" s="13">
        <f>Wadden!Q14</f>
        <v>506</v>
      </c>
      <c r="D14" s="14">
        <f>Wadden!R14</f>
        <v>966</v>
      </c>
      <c r="E14" s="13">
        <f>'Noord-Holland'!M14</f>
        <v>604</v>
      </c>
      <c r="F14" s="14">
        <f>'Noord-Holland'!N14</f>
        <v>215</v>
      </c>
      <c r="G14" s="13">
        <f>'Zuid-Holland'!S14</f>
        <v>2155</v>
      </c>
      <c r="H14" s="14">
        <f>'Zuid-Holland'!T14</f>
        <v>1042</v>
      </c>
      <c r="I14" s="13">
        <f>Zeeland!K14</f>
        <v>123</v>
      </c>
      <c r="J14" s="14">
        <f>Zeeland!L14</f>
        <v>108</v>
      </c>
      <c r="K14" s="13">
        <f t="shared" si="0"/>
        <v>3388</v>
      </c>
      <c r="L14" s="14">
        <f t="shared" si="0"/>
        <v>2331</v>
      </c>
    </row>
    <row r="15" spans="1:12" ht="15.75" customHeight="1" x14ac:dyDescent="0.2">
      <c r="A15" s="113"/>
      <c r="B15" s="12" t="s">
        <v>46</v>
      </c>
      <c r="C15" s="13">
        <f>Wadden!Q15</f>
        <v>547</v>
      </c>
      <c r="D15" s="14">
        <f>Wadden!R15</f>
        <v>15</v>
      </c>
      <c r="E15" s="13">
        <f>'Noord-Holland'!M15</f>
        <v>241</v>
      </c>
      <c r="F15" s="14">
        <f>'Noord-Holland'!N15</f>
        <v>21</v>
      </c>
      <c r="G15" s="13">
        <f>'Zuid-Holland'!S15</f>
        <v>478</v>
      </c>
      <c r="H15" s="14">
        <f>'Zuid-Holland'!T15</f>
        <v>100</v>
      </c>
      <c r="I15" s="13">
        <f>Zeeland!K15</f>
        <v>1162</v>
      </c>
      <c r="J15" s="14">
        <f>Zeeland!L15</f>
        <v>3</v>
      </c>
      <c r="K15" s="13">
        <f t="shared" si="0"/>
        <v>2428</v>
      </c>
      <c r="L15" s="14">
        <f t="shared" si="0"/>
        <v>139</v>
      </c>
    </row>
    <row r="16" spans="1:12" ht="15.75" customHeight="1" x14ac:dyDescent="0.2">
      <c r="A16" s="113"/>
      <c r="B16" s="12" t="s">
        <v>47</v>
      </c>
      <c r="C16" s="13">
        <f>Wadden!Q16</f>
        <v>56</v>
      </c>
      <c r="D16" s="14">
        <f>Wadden!R16</f>
        <v>11</v>
      </c>
      <c r="E16" s="13">
        <f>'Noord-Holland'!M16</f>
        <v>24</v>
      </c>
      <c r="F16" s="14">
        <f>'Noord-Holland'!N16</f>
        <v>0</v>
      </c>
      <c r="G16" s="13">
        <f>'Zuid-Holland'!S16</f>
        <v>95</v>
      </c>
      <c r="H16" s="14">
        <f>'Zuid-Holland'!T16</f>
        <v>6</v>
      </c>
      <c r="I16" s="13">
        <f>Zeeland!K16</f>
        <v>26</v>
      </c>
      <c r="J16" s="14">
        <f>Zeeland!L16</f>
        <v>0</v>
      </c>
      <c r="K16" s="13">
        <f t="shared" si="0"/>
        <v>201</v>
      </c>
      <c r="L16" s="14">
        <f t="shared" si="0"/>
        <v>17</v>
      </c>
    </row>
    <row r="17" spans="1:12" ht="15.75" customHeight="1" x14ac:dyDescent="0.2">
      <c r="A17" s="113"/>
      <c r="B17" s="12" t="s">
        <v>48</v>
      </c>
      <c r="C17" s="13">
        <f>Wadden!Q17</f>
        <v>76</v>
      </c>
      <c r="D17" s="14">
        <f>Wadden!R17</f>
        <v>2</v>
      </c>
      <c r="E17" s="13">
        <f>'Noord-Holland'!M17</f>
        <v>7</v>
      </c>
      <c r="F17" s="14">
        <f>'Noord-Holland'!N17</f>
        <v>1</v>
      </c>
      <c r="G17" s="13">
        <f>'Zuid-Holland'!S17</f>
        <v>99</v>
      </c>
      <c r="H17" s="14">
        <f>'Zuid-Holland'!T17</f>
        <v>47</v>
      </c>
      <c r="I17" s="13">
        <f>Zeeland!K17</f>
        <v>8</v>
      </c>
      <c r="J17" s="14">
        <f>Zeeland!L17</f>
        <v>0</v>
      </c>
      <c r="K17" s="13">
        <f t="shared" si="0"/>
        <v>190</v>
      </c>
      <c r="L17" s="14">
        <f t="shared" si="0"/>
        <v>50</v>
      </c>
    </row>
    <row r="18" spans="1:12" ht="15.75" customHeight="1" x14ac:dyDescent="0.2">
      <c r="A18" s="113"/>
      <c r="B18" s="12" t="s">
        <v>49</v>
      </c>
      <c r="C18" s="13">
        <f>Wadden!Q18</f>
        <v>1381</v>
      </c>
      <c r="D18" s="14">
        <f>Wadden!R18</f>
        <v>66</v>
      </c>
      <c r="E18" s="13">
        <f>'Noord-Holland'!M18</f>
        <v>1978</v>
      </c>
      <c r="F18" s="14">
        <f>'Noord-Holland'!N18</f>
        <v>3</v>
      </c>
      <c r="G18" s="13">
        <f>'Zuid-Holland'!S18</f>
        <v>824</v>
      </c>
      <c r="H18" s="14">
        <f>'Zuid-Holland'!T18</f>
        <v>13</v>
      </c>
      <c r="I18" s="13">
        <f>Zeeland!K18</f>
        <v>243</v>
      </c>
      <c r="J18" s="14">
        <f>Zeeland!L18</f>
        <v>0</v>
      </c>
      <c r="K18" s="13">
        <f t="shared" si="0"/>
        <v>4426</v>
      </c>
      <c r="L18" s="14">
        <f t="shared" si="0"/>
        <v>82</v>
      </c>
    </row>
    <row r="19" spans="1:12" ht="15.75" customHeight="1" x14ac:dyDescent="0.2">
      <c r="A19" s="113"/>
      <c r="B19" s="12" t="s">
        <v>50</v>
      </c>
      <c r="C19" s="13">
        <f>Wadden!Q19</f>
        <v>44</v>
      </c>
      <c r="D19" s="14">
        <f>Wadden!R19</f>
        <v>3</v>
      </c>
      <c r="E19" s="13">
        <f>'Noord-Holland'!M19</f>
        <v>10</v>
      </c>
      <c r="F19" s="14">
        <f>'Noord-Holland'!N19</f>
        <v>0</v>
      </c>
      <c r="G19" s="13">
        <f>'Zuid-Holland'!S19</f>
        <v>171</v>
      </c>
      <c r="H19" s="14">
        <f>'Zuid-Holland'!T19</f>
        <v>9</v>
      </c>
      <c r="I19" s="13">
        <f>Zeeland!K19</f>
        <v>61</v>
      </c>
      <c r="J19" s="14">
        <f>Zeeland!L19</f>
        <v>0</v>
      </c>
      <c r="K19" s="13">
        <f t="shared" si="0"/>
        <v>286</v>
      </c>
      <c r="L19" s="14">
        <f t="shared" si="0"/>
        <v>12</v>
      </c>
    </row>
    <row r="20" spans="1:12" ht="15.75" customHeight="1" x14ac:dyDescent="0.2">
      <c r="A20" s="113"/>
      <c r="B20" s="12" t="s">
        <v>51</v>
      </c>
      <c r="C20" s="13">
        <f>Wadden!Q20</f>
        <v>73</v>
      </c>
      <c r="D20" s="14">
        <f>Wadden!R20</f>
        <v>2</v>
      </c>
      <c r="E20" s="13">
        <f>'Noord-Holland'!M20</f>
        <v>15</v>
      </c>
      <c r="F20" s="14">
        <f>'Noord-Holland'!N20</f>
        <v>1</v>
      </c>
      <c r="G20" s="13">
        <f>'Zuid-Holland'!S20</f>
        <v>164</v>
      </c>
      <c r="H20" s="14">
        <f>'Zuid-Holland'!T20</f>
        <v>84</v>
      </c>
      <c r="I20" s="13">
        <f>Zeeland!K20</f>
        <v>67</v>
      </c>
      <c r="J20" s="14">
        <f>Zeeland!L20</f>
        <v>0</v>
      </c>
      <c r="K20" s="13">
        <f t="shared" si="0"/>
        <v>319</v>
      </c>
      <c r="L20" s="14">
        <f t="shared" si="0"/>
        <v>87</v>
      </c>
    </row>
    <row r="21" spans="1:12" ht="15.75" customHeight="1" x14ac:dyDescent="0.2">
      <c r="A21" s="113"/>
      <c r="B21" s="12" t="s">
        <v>52</v>
      </c>
      <c r="C21" s="13">
        <f>Wadden!Q21</f>
        <v>27</v>
      </c>
      <c r="D21" s="14">
        <f>Wadden!R21</f>
        <v>4</v>
      </c>
      <c r="E21" s="13">
        <f>'Noord-Holland'!M21</f>
        <v>61</v>
      </c>
      <c r="F21" s="14">
        <f>'Noord-Holland'!N21</f>
        <v>3</v>
      </c>
      <c r="G21" s="13">
        <f>'Zuid-Holland'!S21</f>
        <v>139</v>
      </c>
      <c r="H21" s="14">
        <f>'Zuid-Holland'!T21</f>
        <v>26</v>
      </c>
      <c r="I21" s="13">
        <f>Zeeland!K21</f>
        <v>32</v>
      </c>
      <c r="J21" s="14">
        <f>Zeeland!L21</f>
        <v>1</v>
      </c>
      <c r="K21" s="13">
        <f t="shared" si="0"/>
        <v>259</v>
      </c>
      <c r="L21" s="14">
        <f t="shared" si="0"/>
        <v>34</v>
      </c>
    </row>
    <row r="22" spans="1:12" ht="15.75" customHeight="1" x14ac:dyDescent="0.2">
      <c r="A22" s="113"/>
      <c r="B22" s="12" t="s">
        <v>53</v>
      </c>
      <c r="C22" s="13">
        <f>Wadden!Q22</f>
        <v>4</v>
      </c>
      <c r="D22" s="14">
        <f>Wadden!R22</f>
        <v>1</v>
      </c>
      <c r="E22" s="13">
        <f>'Noord-Holland'!M22</f>
        <v>31</v>
      </c>
      <c r="F22" s="14">
        <f>'Noord-Holland'!N22</f>
        <v>0</v>
      </c>
      <c r="G22" s="13">
        <f>'Zuid-Holland'!S22</f>
        <v>38</v>
      </c>
      <c r="H22" s="14">
        <f>'Zuid-Holland'!T22</f>
        <v>1</v>
      </c>
      <c r="I22" s="13">
        <f>Zeeland!K22</f>
        <v>3</v>
      </c>
      <c r="J22" s="14">
        <f>Zeeland!L22</f>
        <v>0</v>
      </c>
      <c r="K22" s="13">
        <f t="shared" si="0"/>
        <v>76</v>
      </c>
      <c r="L22" s="14">
        <f t="shared" si="0"/>
        <v>2</v>
      </c>
    </row>
    <row r="23" spans="1:12" ht="15.75" customHeight="1" x14ac:dyDescent="0.2">
      <c r="A23" s="113"/>
      <c r="B23" s="12" t="s">
        <v>54</v>
      </c>
      <c r="C23" s="13">
        <f>Wadden!Q23</f>
        <v>45</v>
      </c>
      <c r="D23" s="14">
        <f>Wadden!R23</f>
        <v>0</v>
      </c>
      <c r="E23" s="13">
        <f>'Noord-Holland'!M23</f>
        <v>2</v>
      </c>
      <c r="F23" s="14">
        <f>'Noord-Holland'!N23</f>
        <v>0</v>
      </c>
      <c r="G23" s="13">
        <f>'Zuid-Holland'!S23</f>
        <v>25</v>
      </c>
      <c r="H23" s="14">
        <f>'Zuid-Holland'!T23</f>
        <v>3</v>
      </c>
      <c r="I23" s="13">
        <f>Zeeland!K23</f>
        <v>2</v>
      </c>
      <c r="J23" s="14">
        <f>Zeeland!L23</f>
        <v>0</v>
      </c>
      <c r="K23" s="13">
        <f t="shared" si="0"/>
        <v>74</v>
      </c>
      <c r="L23" s="14">
        <f t="shared" si="0"/>
        <v>3</v>
      </c>
    </row>
    <row r="24" spans="1:12" ht="15.75" customHeight="1" x14ac:dyDescent="0.2">
      <c r="A24" s="113"/>
      <c r="B24" s="12" t="s">
        <v>55</v>
      </c>
      <c r="C24" s="13">
        <f>Wadden!Q24</f>
        <v>203</v>
      </c>
      <c r="D24" s="14">
        <f>Wadden!R24</f>
        <v>1</v>
      </c>
      <c r="E24" s="13">
        <f>'Noord-Holland'!M24</f>
        <v>777</v>
      </c>
      <c r="F24" s="14">
        <f>'Noord-Holland'!N24</f>
        <v>7</v>
      </c>
      <c r="G24" s="13">
        <f>'Zuid-Holland'!S24</f>
        <v>806</v>
      </c>
      <c r="H24" s="14">
        <f>'Zuid-Holland'!T24</f>
        <v>9</v>
      </c>
      <c r="I24" s="13">
        <f>Zeeland!K24</f>
        <v>21</v>
      </c>
      <c r="J24" s="14">
        <f>Zeeland!L24</f>
        <v>0</v>
      </c>
      <c r="K24" s="13">
        <f t="shared" si="0"/>
        <v>1807</v>
      </c>
      <c r="L24" s="14">
        <f t="shared" si="0"/>
        <v>17</v>
      </c>
    </row>
    <row r="25" spans="1:12" ht="15.75" customHeight="1" x14ac:dyDescent="0.2">
      <c r="A25" s="113"/>
      <c r="B25" s="12" t="s">
        <v>56</v>
      </c>
      <c r="C25" s="13">
        <f>Wadden!Q25</f>
        <v>24</v>
      </c>
      <c r="D25" s="14">
        <f>Wadden!R25</f>
        <v>3</v>
      </c>
      <c r="E25" s="13">
        <f>'Noord-Holland'!M25</f>
        <v>45</v>
      </c>
      <c r="F25" s="14">
        <f>'Noord-Holland'!N25</f>
        <v>20</v>
      </c>
      <c r="G25" s="13">
        <f>'Zuid-Holland'!S25</f>
        <v>45</v>
      </c>
      <c r="H25" s="14">
        <f>'Zuid-Holland'!T25</f>
        <v>12</v>
      </c>
      <c r="I25" s="13">
        <f>Zeeland!K25</f>
        <v>3</v>
      </c>
      <c r="J25" s="14">
        <f>Zeeland!L25</f>
        <v>2</v>
      </c>
      <c r="K25" s="13">
        <f t="shared" si="0"/>
        <v>117</v>
      </c>
      <c r="L25" s="14">
        <f t="shared" si="0"/>
        <v>37</v>
      </c>
    </row>
    <row r="26" spans="1:12" ht="15.75" customHeight="1" thickBot="1" x14ac:dyDescent="0.25">
      <c r="A26" s="114"/>
      <c r="B26" s="15" t="s">
        <v>57</v>
      </c>
      <c r="C26" s="16">
        <f>Wadden!Q26</f>
        <v>0</v>
      </c>
      <c r="D26" s="17">
        <f>Wadden!R26</f>
        <v>4</v>
      </c>
      <c r="E26" s="16">
        <f>'Noord-Holland'!M26</f>
        <v>3</v>
      </c>
      <c r="F26" s="17">
        <f>'Noord-Holland'!N26</f>
        <v>1</v>
      </c>
      <c r="G26" s="16">
        <f>'Zuid-Holland'!S26</f>
        <v>9</v>
      </c>
      <c r="H26" s="17">
        <f>'Zuid-Holland'!T26</f>
        <v>0</v>
      </c>
      <c r="I26" s="16">
        <f>Zeeland!K26</f>
        <v>0</v>
      </c>
      <c r="J26" s="17">
        <f>Zeeland!L26</f>
        <v>0</v>
      </c>
      <c r="K26" s="16">
        <f t="shared" si="0"/>
        <v>12</v>
      </c>
      <c r="L26" s="17">
        <f t="shared" si="0"/>
        <v>5</v>
      </c>
    </row>
    <row r="27" spans="1:12" ht="15.75" customHeight="1" x14ac:dyDescent="0.2">
      <c r="A27" s="112" t="s">
        <v>58</v>
      </c>
      <c r="B27" s="18" t="s">
        <v>59</v>
      </c>
      <c r="C27" s="19">
        <f>Wadden!Q27</f>
        <v>0</v>
      </c>
      <c r="D27" s="20">
        <f>Wadden!R27</f>
        <v>0</v>
      </c>
      <c r="E27" s="19">
        <f>'Noord-Holland'!M27</f>
        <v>0</v>
      </c>
      <c r="F27" s="20">
        <f>'Noord-Holland'!N27</f>
        <v>0</v>
      </c>
      <c r="G27" s="19">
        <f>'Zuid-Holland'!S27</f>
        <v>0</v>
      </c>
      <c r="H27" s="20">
        <f>'Zuid-Holland'!T27</f>
        <v>1</v>
      </c>
      <c r="I27" s="19">
        <f>Zeeland!K27</f>
        <v>0</v>
      </c>
      <c r="J27" s="20">
        <f>Zeeland!L27</f>
        <v>0</v>
      </c>
      <c r="K27" s="19">
        <f t="shared" si="0"/>
        <v>0</v>
      </c>
      <c r="L27" s="20">
        <f t="shared" si="0"/>
        <v>1</v>
      </c>
    </row>
    <row r="28" spans="1:12" ht="15.75" customHeight="1" x14ac:dyDescent="0.2">
      <c r="A28" s="113"/>
      <c r="B28" s="12" t="s">
        <v>60</v>
      </c>
      <c r="C28" s="13">
        <f>Wadden!Q28</f>
        <v>9</v>
      </c>
      <c r="D28" s="14">
        <f>Wadden!R28</f>
        <v>1</v>
      </c>
      <c r="E28" s="13">
        <f>'Noord-Holland'!M28</f>
        <v>10</v>
      </c>
      <c r="F28" s="14">
        <f>'Noord-Holland'!N28</f>
        <v>0</v>
      </c>
      <c r="G28" s="13">
        <f>'Zuid-Holland'!S28</f>
        <v>14</v>
      </c>
      <c r="H28" s="14">
        <f>'Zuid-Holland'!T28</f>
        <v>4</v>
      </c>
      <c r="I28" s="13">
        <f>Zeeland!K28</f>
        <v>18</v>
      </c>
      <c r="J28" s="14">
        <f>Zeeland!L28</f>
        <v>0</v>
      </c>
      <c r="K28" s="13">
        <f t="shared" si="0"/>
        <v>51</v>
      </c>
      <c r="L28" s="14">
        <f t="shared" si="0"/>
        <v>5</v>
      </c>
    </row>
    <row r="29" spans="1:12" ht="15.75" customHeight="1" x14ac:dyDescent="0.2">
      <c r="A29" s="113"/>
      <c r="B29" s="12" t="s">
        <v>61</v>
      </c>
      <c r="C29" s="13">
        <f>Wadden!Q29</f>
        <v>2</v>
      </c>
      <c r="D29" s="14">
        <f>Wadden!R29</f>
        <v>5</v>
      </c>
      <c r="E29" s="13">
        <f>'Noord-Holland'!M29</f>
        <v>82</v>
      </c>
      <c r="F29" s="14">
        <f>'Noord-Holland'!N29</f>
        <v>0</v>
      </c>
      <c r="G29" s="13">
        <f>'Zuid-Holland'!S29</f>
        <v>232</v>
      </c>
      <c r="H29" s="14">
        <f>'Zuid-Holland'!T29</f>
        <v>67</v>
      </c>
      <c r="I29" s="13">
        <f>Zeeland!K29</f>
        <v>3</v>
      </c>
      <c r="J29" s="14">
        <f>Zeeland!L29</f>
        <v>0</v>
      </c>
      <c r="K29" s="13">
        <f t="shared" si="0"/>
        <v>319</v>
      </c>
      <c r="L29" s="14">
        <f t="shared" si="0"/>
        <v>72</v>
      </c>
    </row>
    <row r="30" spans="1:12" ht="15.75" customHeight="1" x14ac:dyDescent="0.2">
      <c r="A30" s="113"/>
      <c r="B30" s="12" t="s">
        <v>62</v>
      </c>
      <c r="C30" s="13">
        <f>Wadden!Q30</f>
        <v>9</v>
      </c>
      <c r="D30" s="14">
        <f>Wadden!R30</f>
        <v>0</v>
      </c>
      <c r="E30" s="13">
        <f>'Noord-Holland'!M30</f>
        <v>128</v>
      </c>
      <c r="F30" s="14">
        <f>'Noord-Holland'!N30</f>
        <v>0</v>
      </c>
      <c r="G30" s="13">
        <f>'Zuid-Holland'!S30</f>
        <v>336</v>
      </c>
      <c r="H30" s="14">
        <f>'Zuid-Holland'!T30</f>
        <v>158</v>
      </c>
      <c r="I30" s="13">
        <f>Zeeland!K30</f>
        <v>10</v>
      </c>
      <c r="J30" s="14">
        <f>Zeeland!L30</f>
        <v>0</v>
      </c>
      <c r="K30" s="13">
        <f t="shared" si="0"/>
        <v>483</v>
      </c>
      <c r="L30" s="14">
        <f t="shared" si="0"/>
        <v>158</v>
      </c>
    </row>
    <row r="31" spans="1:12" ht="15.75" customHeight="1" x14ac:dyDescent="0.2">
      <c r="A31" s="113"/>
      <c r="B31" s="12" t="s">
        <v>63</v>
      </c>
      <c r="C31" s="13">
        <f>Wadden!Q31</f>
        <v>0</v>
      </c>
      <c r="D31" s="14">
        <f>Wadden!R31</f>
        <v>0</v>
      </c>
      <c r="E31" s="13">
        <f>'Noord-Holland'!M31</f>
        <v>1</v>
      </c>
      <c r="F31" s="14">
        <f>'Noord-Holland'!N31</f>
        <v>0</v>
      </c>
      <c r="G31" s="13">
        <f>'Zuid-Holland'!S31</f>
        <v>5</v>
      </c>
      <c r="H31" s="14">
        <f>'Zuid-Holland'!T31</f>
        <v>13</v>
      </c>
      <c r="I31" s="13">
        <f>Zeeland!K31</f>
        <v>26</v>
      </c>
      <c r="J31" s="14">
        <f>Zeeland!L31</f>
        <v>0</v>
      </c>
      <c r="K31" s="13">
        <f t="shared" si="0"/>
        <v>32</v>
      </c>
      <c r="L31" s="14">
        <f t="shared" si="0"/>
        <v>13</v>
      </c>
    </row>
    <row r="32" spans="1:12" ht="15.75" customHeight="1" x14ac:dyDescent="0.2">
      <c r="A32" s="113"/>
      <c r="B32" s="12" t="s">
        <v>64</v>
      </c>
      <c r="C32" s="13">
        <f>Wadden!Q32</f>
        <v>0</v>
      </c>
      <c r="D32" s="14">
        <f>Wadden!R32</f>
        <v>16</v>
      </c>
      <c r="E32" s="13">
        <f>'Noord-Holland'!M32</f>
        <v>20</v>
      </c>
      <c r="F32" s="14">
        <f>'Noord-Holland'!N32</f>
        <v>0</v>
      </c>
      <c r="G32" s="13">
        <f>'Zuid-Holland'!S32</f>
        <v>58</v>
      </c>
      <c r="H32" s="14">
        <f>'Zuid-Holland'!T32</f>
        <v>14</v>
      </c>
      <c r="I32" s="13">
        <f>Zeeland!K32</f>
        <v>0</v>
      </c>
      <c r="J32" s="14">
        <f>Zeeland!L32</f>
        <v>0</v>
      </c>
      <c r="K32" s="13">
        <f t="shared" si="0"/>
        <v>78</v>
      </c>
      <c r="L32" s="14">
        <f t="shared" si="0"/>
        <v>30</v>
      </c>
    </row>
    <row r="33" spans="1:12" ht="15.75" customHeight="1" x14ac:dyDescent="0.2">
      <c r="A33" s="113"/>
      <c r="B33" s="12" t="s">
        <v>65</v>
      </c>
      <c r="C33" s="13">
        <f>Wadden!Q33</f>
        <v>6</v>
      </c>
      <c r="D33" s="14">
        <f>Wadden!R33</f>
        <v>3</v>
      </c>
      <c r="E33" s="13">
        <f>'Noord-Holland'!M33</f>
        <v>5</v>
      </c>
      <c r="F33" s="14">
        <f>'Noord-Holland'!N33</f>
        <v>0</v>
      </c>
      <c r="G33" s="13">
        <f>'Zuid-Holland'!S33</f>
        <v>10</v>
      </c>
      <c r="H33" s="14">
        <f>'Zuid-Holland'!T33</f>
        <v>3</v>
      </c>
      <c r="I33" s="13">
        <f>Zeeland!K33</f>
        <v>8</v>
      </c>
      <c r="J33" s="14">
        <f>Zeeland!L33</f>
        <v>0</v>
      </c>
      <c r="K33" s="13">
        <f t="shared" si="0"/>
        <v>29</v>
      </c>
      <c r="L33" s="14">
        <f t="shared" si="0"/>
        <v>6</v>
      </c>
    </row>
    <row r="34" spans="1:12" ht="20.25" customHeight="1" thickBot="1" x14ac:dyDescent="0.25">
      <c r="A34" s="114"/>
      <c r="B34" s="15" t="s">
        <v>66</v>
      </c>
      <c r="C34" s="16">
        <f>Wadden!Q34</f>
        <v>3</v>
      </c>
      <c r="D34" s="17">
        <f>Wadden!R34</f>
        <v>0</v>
      </c>
      <c r="E34" s="16">
        <f>'Noord-Holland'!M34</f>
        <v>118</v>
      </c>
      <c r="F34" s="17">
        <f>'Noord-Holland'!N34</f>
        <v>0</v>
      </c>
      <c r="G34" s="16">
        <f>'Zuid-Holland'!S34</f>
        <v>149</v>
      </c>
      <c r="H34" s="17">
        <f>'Zuid-Holland'!T34</f>
        <v>269</v>
      </c>
      <c r="I34" s="16">
        <f>Zeeland!K34</f>
        <v>8</v>
      </c>
      <c r="J34" s="17">
        <f>Zeeland!L34</f>
        <v>0</v>
      </c>
      <c r="K34" s="16">
        <f t="shared" si="0"/>
        <v>278</v>
      </c>
      <c r="L34" s="17">
        <f t="shared" si="0"/>
        <v>269</v>
      </c>
    </row>
    <row r="35" spans="1:12" ht="15.75" customHeight="1" x14ac:dyDescent="0.2">
      <c r="A35" s="112" t="s">
        <v>67</v>
      </c>
      <c r="B35" s="39" t="s">
        <v>132</v>
      </c>
      <c r="C35" s="19">
        <f>Wadden!Q35</f>
        <v>9</v>
      </c>
      <c r="D35" s="20">
        <f>Wadden!R35</f>
        <v>1</v>
      </c>
      <c r="E35" s="19">
        <f>'Noord-Holland'!M35</f>
        <v>9</v>
      </c>
      <c r="F35" s="20">
        <f>'Noord-Holland'!N35</f>
        <v>0</v>
      </c>
      <c r="G35" s="19">
        <f>'Zuid-Holland'!S35</f>
        <v>20</v>
      </c>
      <c r="H35" s="20">
        <f>'Zuid-Holland'!T35</f>
        <v>0</v>
      </c>
      <c r="I35" s="19">
        <f>Zeeland!K35</f>
        <v>0</v>
      </c>
      <c r="J35" s="20">
        <f>Zeeland!L35</f>
        <v>0</v>
      </c>
      <c r="K35" s="19">
        <f t="shared" ref="K35:K41" si="1">C35+E35+G35+I35</f>
        <v>38</v>
      </c>
      <c r="L35" s="20">
        <f t="shared" ref="L35:L41" si="2">D35+F35+H35+J35</f>
        <v>1</v>
      </c>
    </row>
    <row r="36" spans="1:12" ht="15.75" customHeight="1" x14ac:dyDescent="0.2">
      <c r="A36" s="113"/>
      <c r="B36" s="56" t="s">
        <v>155</v>
      </c>
      <c r="C36" s="13">
        <f>Wadden!Q36</f>
        <v>0</v>
      </c>
      <c r="D36" s="14">
        <f>Wadden!R36</f>
        <v>0</v>
      </c>
      <c r="E36" s="13">
        <f>'Noord-Holland'!M36</f>
        <v>0</v>
      </c>
      <c r="F36" s="14">
        <f>'Noord-Holland'!N36</f>
        <v>0</v>
      </c>
      <c r="G36" s="13">
        <f>'Zuid-Holland'!S36</f>
        <v>0</v>
      </c>
      <c r="H36" s="14">
        <f>'Zuid-Holland'!T36</f>
        <v>0</v>
      </c>
      <c r="I36" s="13">
        <f>Zeeland!K36</f>
        <v>63</v>
      </c>
      <c r="J36" s="14">
        <f>Zeeland!L36</f>
        <v>0</v>
      </c>
      <c r="K36" s="13">
        <f t="shared" si="1"/>
        <v>63</v>
      </c>
      <c r="L36" s="14">
        <f t="shared" si="2"/>
        <v>0</v>
      </c>
    </row>
    <row r="37" spans="1:12" ht="15.75" customHeight="1" x14ac:dyDescent="0.2">
      <c r="A37" s="113"/>
      <c r="B37" s="56" t="s">
        <v>157</v>
      </c>
      <c r="C37" s="13">
        <f>Wadden!Q37</f>
        <v>4</v>
      </c>
      <c r="D37" s="14">
        <f>Wadden!R37</f>
        <v>0</v>
      </c>
      <c r="E37" s="13">
        <f>'Noord-Holland'!M37</f>
        <v>0</v>
      </c>
      <c r="F37" s="14">
        <f>'Noord-Holland'!N37</f>
        <v>0</v>
      </c>
      <c r="G37" s="13">
        <f>'Zuid-Holland'!S37</f>
        <v>59</v>
      </c>
      <c r="H37" s="14">
        <f>'Zuid-Holland'!T37</f>
        <v>0</v>
      </c>
      <c r="I37" s="13">
        <f>Zeeland!K37</f>
        <v>16</v>
      </c>
      <c r="J37" s="14">
        <f>Zeeland!L37</f>
        <v>0</v>
      </c>
      <c r="K37" s="13">
        <f t="shared" si="1"/>
        <v>79</v>
      </c>
      <c r="L37" s="14">
        <f t="shared" si="2"/>
        <v>0</v>
      </c>
    </row>
    <row r="38" spans="1:12" ht="15.75" customHeight="1" x14ac:dyDescent="0.2">
      <c r="A38" s="113"/>
      <c r="B38" s="56" t="s">
        <v>154</v>
      </c>
      <c r="C38" s="13">
        <f>Wadden!Q38</f>
        <v>0</v>
      </c>
      <c r="D38" s="14">
        <f>Wadden!R38</f>
        <v>0</v>
      </c>
      <c r="E38" s="13">
        <f>'Noord-Holland'!M38</f>
        <v>0</v>
      </c>
      <c r="F38" s="14">
        <f>'Noord-Holland'!N38</f>
        <v>0</v>
      </c>
      <c r="G38" s="13">
        <f>'Zuid-Holland'!S38</f>
        <v>0</v>
      </c>
      <c r="H38" s="14">
        <f>'Zuid-Holland'!T38</f>
        <v>0</v>
      </c>
      <c r="I38" s="13">
        <f>Zeeland!K38</f>
        <v>1</v>
      </c>
      <c r="J38" s="14">
        <f>Zeeland!L38</f>
        <v>0</v>
      </c>
      <c r="K38" s="13">
        <f t="shared" si="1"/>
        <v>1</v>
      </c>
      <c r="L38" s="14">
        <f t="shared" si="2"/>
        <v>0</v>
      </c>
    </row>
    <row r="39" spans="1:12" ht="15.75" customHeight="1" x14ac:dyDescent="0.2">
      <c r="A39" s="113"/>
      <c r="B39" s="56" t="s">
        <v>153</v>
      </c>
      <c r="C39" s="13">
        <f>Wadden!Q39</f>
        <v>0</v>
      </c>
      <c r="D39" s="14">
        <f>Wadden!R39</f>
        <v>0</v>
      </c>
      <c r="E39" s="13">
        <f>'Noord-Holland'!M39</f>
        <v>0</v>
      </c>
      <c r="F39" s="14">
        <f>'Noord-Holland'!N39</f>
        <v>0</v>
      </c>
      <c r="G39" s="13">
        <f>'Zuid-Holland'!S39</f>
        <v>0</v>
      </c>
      <c r="H39" s="14">
        <f>'Zuid-Holland'!T39</f>
        <v>0</v>
      </c>
      <c r="I39" s="13">
        <f>Zeeland!K39</f>
        <v>1</v>
      </c>
      <c r="J39" s="14">
        <f>Zeeland!L39</f>
        <v>0</v>
      </c>
      <c r="K39" s="13">
        <f t="shared" si="1"/>
        <v>1</v>
      </c>
      <c r="L39" s="14">
        <f t="shared" si="2"/>
        <v>0</v>
      </c>
    </row>
    <row r="40" spans="1:12" ht="15.75" customHeight="1" x14ac:dyDescent="0.2">
      <c r="A40" s="113"/>
      <c r="B40" s="56" t="s">
        <v>152</v>
      </c>
      <c r="C40" s="13">
        <f>Wadden!Q40</f>
        <v>0</v>
      </c>
      <c r="D40" s="14">
        <f>Wadden!R40</f>
        <v>0</v>
      </c>
      <c r="E40" s="13">
        <f>'Noord-Holland'!M40</f>
        <v>0</v>
      </c>
      <c r="F40" s="14">
        <f>'Noord-Holland'!N40</f>
        <v>0</v>
      </c>
      <c r="G40" s="13">
        <f>'Zuid-Holland'!S40</f>
        <v>0</v>
      </c>
      <c r="H40" s="14">
        <f>'Zuid-Holland'!T40</f>
        <v>0</v>
      </c>
      <c r="I40" s="13">
        <f>Zeeland!K40</f>
        <v>2</v>
      </c>
      <c r="J40" s="14">
        <f>Zeeland!L40</f>
        <v>0</v>
      </c>
      <c r="K40" s="13">
        <f t="shared" si="1"/>
        <v>2</v>
      </c>
      <c r="L40" s="14">
        <f t="shared" si="2"/>
        <v>0</v>
      </c>
    </row>
    <row r="41" spans="1:12" ht="15.75" customHeight="1" x14ac:dyDescent="0.2">
      <c r="A41" s="113"/>
      <c r="B41" s="56" t="s">
        <v>151</v>
      </c>
      <c r="C41" s="13">
        <f>Wadden!Q41</f>
        <v>0</v>
      </c>
      <c r="D41" s="14">
        <f>Wadden!R41</f>
        <v>0</v>
      </c>
      <c r="E41" s="13">
        <f>'Noord-Holland'!M41</f>
        <v>0</v>
      </c>
      <c r="F41" s="14">
        <f>'Noord-Holland'!N41</f>
        <v>0</v>
      </c>
      <c r="G41" s="13">
        <f>'Zuid-Holland'!S41</f>
        <v>0</v>
      </c>
      <c r="H41" s="14">
        <f>'Zuid-Holland'!T41</f>
        <v>0</v>
      </c>
      <c r="I41" s="13">
        <f>Zeeland!K41</f>
        <v>2</v>
      </c>
      <c r="J41" s="14">
        <f>Zeeland!L41</f>
        <v>0</v>
      </c>
      <c r="K41" s="13">
        <f t="shared" si="1"/>
        <v>2</v>
      </c>
      <c r="L41" s="14">
        <f t="shared" si="2"/>
        <v>0</v>
      </c>
    </row>
    <row r="42" spans="1:12" ht="15.75" customHeight="1" x14ac:dyDescent="0.2">
      <c r="A42" s="113"/>
      <c r="B42" s="56" t="s">
        <v>150</v>
      </c>
      <c r="C42" s="13">
        <f>Wadden!Q42</f>
        <v>1</v>
      </c>
      <c r="D42" s="14">
        <f>Wadden!R42</f>
        <v>0</v>
      </c>
      <c r="E42" s="13">
        <f>'Noord-Holland'!M42</f>
        <v>2</v>
      </c>
      <c r="F42" s="14">
        <f>'Noord-Holland'!N42</f>
        <v>0</v>
      </c>
      <c r="G42" s="13">
        <f>'Zuid-Holland'!S42</f>
        <v>0</v>
      </c>
      <c r="H42" s="14">
        <f>'Zuid-Holland'!T42</f>
        <v>0</v>
      </c>
      <c r="I42" s="13">
        <f>Zeeland!K42</f>
        <v>5</v>
      </c>
      <c r="J42" s="14">
        <f>Zeeland!L42</f>
        <v>0</v>
      </c>
      <c r="K42" s="13">
        <f t="shared" ref="K42:K44" si="3">C42+E42+G42+I42</f>
        <v>8</v>
      </c>
      <c r="L42" s="14">
        <f t="shared" ref="L42:L44" si="4">D42+F42+H42+J42</f>
        <v>0</v>
      </c>
    </row>
    <row r="43" spans="1:12" ht="15.75" customHeight="1" x14ac:dyDescent="0.2">
      <c r="A43" s="113"/>
      <c r="B43" s="68" t="s">
        <v>149</v>
      </c>
      <c r="C43" s="13">
        <f>Wadden!Q43</f>
        <v>0</v>
      </c>
      <c r="D43" s="14">
        <f>Wadden!R43</f>
        <v>0</v>
      </c>
      <c r="E43" s="13">
        <f>'Noord-Holland'!M43</f>
        <v>0</v>
      </c>
      <c r="F43" s="14">
        <f>'Noord-Holland'!N43</f>
        <v>0</v>
      </c>
      <c r="G43" s="13">
        <f>'Zuid-Holland'!S43</f>
        <v>1</v>
      </c>
      <c r="H43" s="14">
        <f>'Zuid-Holland'!T43</f>
        <v>0</v>
      </c>
      <c r="I43" s="13">
        <f>Zeeland!K43</f>
        <v>1</v>
      </c>
      <c r="J43" s="14">
        <f>Zeeland!L43</f>
        <v>0</v>
      </c>
      <c r="K43" s="13">
        <f t="shared" si="3"/>
        <v>2</v>
      </c>
      <c r="L43" s="14">
        <f t="shared" si="4"/>
        <v>0</v>
      </c>
    </row>
    <row r="44" spans="1:12" ht="15.75" customHeight="1" x14ac:dyDescent="0.2">
      <c r="A44" s="114"/>
      <c r="B44" s="68" t="s">
        <v>148</v>
      </c>
      <c r="C44" s="13">
        <f>Wadden!Q44</f>
        <v>0</v>
      </c>
      <c r="D44" s="14">
        <f>Wadden!R44</f>
        <v>0</v>
      </c>
      <c r="E44" s="13">
        <f>'Noord-Holland'!M44</f>
        <v>0</v>
      </c>
      <c r="F44" s="14">
        <f>'Noord-Holland'!N44</f>
        <v>0</v>
      </c>
      <c r="G44" s="13">
        <f>'Zuid-Holland'!S44</f>
        <v>0</v>
      </c>
      <c r="H44" s="14">
        <f>'Zuid-Holland'!T44</f>
        <v>0</v>
      </c>
      <c r="I44" s="13">
        <f>Zeeland!K44</f>
        <v>5</v>
      </c>
      <c r="J44" s="14">
        <f>Zeeland!L44</f>
        <v>0</v>
      </c>
      <c r="K44" s="13">
        <f t="shared" si="3"/>
        <v>5</v>
      </c>
      <c r="L44" s="14">
        <f t="shared" si="4"/>
        <v>0</v>
      </c>
    </row>
    <row r="45" spans="1:12" ht="15.75" customHeight="1" x14ac:dyDescent="0.2">
      <c r="B45" s="33" t="s">
        <v>172</v>
      </c>
      <c r="C45" s="13">
        <f>Wadden!Q45</f>
        <v>0</v>
      </c>
      <c r="D45" s="14">
        <f>Wadden!R45</f>
        <v>0</v>
      </c>
      <c r="E45" s="13">
        <f>'Noord-Holland'!M45</f>
        <v>2</v>
      </c>
      <c r="F45" s="14">
        <f>'Noord-Holland'!N45</f>
        <v>0</v>
      </c>
      <c r="G45" s="13">
        <f>'Zuid-Holland'!S45</f>
        <v>1</v>
      </c>
      <c r="H45" s="14">
        <f>'Zuid-Holland'!T45</f>
        <v>0</v>
      </c>
      <c r="I45" s="13">
        <f>Zeeland!K45</f>
        <v>0</v>
      </c>
      <c r="J45" s="14">
        <f>Zeeland!L45</f>
        <v>0</v>
      </c>
      <c r="K45" s="13">
        <f t="shared" ref="K45:K48" si="5">C45+E45+G45+I45</f>
        <v>3</v>
      </c>
      <c r="L45" s="14">
        <f t="shared" ref="L45:L48" si="6">D45+F45+H45+J45</f>
        <v>0</v>
      </c>
    </row>
    <row r="46" spans="1:12" ht="15.75" customHeight="1" x14ac:dyDescent="0.2">
      <c r="B46" s="33" t="s">
        <v>173</v>
      </c>
      <c r="C46" s="13">
        <f>Wadden!Q46</f>
        <v>1</v>
      </c>
      <c r="D46" s="14">
        <f>Wadden!R46</f>
        <v>0</v>
      </c>
      <c r="E46" s="13">
        <f>'Noord-Holland'!M46</f>
        <v>0</v>
      </c>
      <c r="F46" s="14">
        <f>'Noord-Holland'!N46</f>
        <v>0</v>
      </c>
      <c r="G46" s="13">
        <f>'Zuid-Holland'!S46</f>
        <v>2</v>
      </c>
      <c r="H46" s="14">
        <f>'Zuid-Holland'!T46</f>
        <v>0</v>
      </c>
      <c r="I46" s="13">
        <f>Zeeland!K46</f>
        <v>0</v>
      </c>
      <c r="J46" s="14">
        <f>Zeeland!L46</f>
        <v>0</v>
      </c>
      <c r="K46" s="13">
        <f t="shared" si="5"/>
        <v>3</v>
      </c>
      <c r="L46" s="14">
        <f t="shared" si="6"/>
        <v>0</v>
      </c>
    </row>
    <row r="47" spans="1:12" ht="15.75" customHeight="1" x14ac:dyDescent="0.2">
      <c r="B47" s="33" t="s">
        <v>174</v>
      </c>
      <c r="C47" s="13">
        <f>Wadden!Q47</f>
        <v>2</v>
      </c>
      <c r="D47" s="14">
        <f>Wadden!R47</f>
        <v>0</v>
      </c>
      <c r="E47" s="13">
        <f>'Noord-Holland'!M47</f>
        <v>1</v>
      </c>
      <c r="F47" s="14">
        <f>'Noord-Holland'!N47</f>
        <v>0</v>
      </c>
      <c r="G47" s="13">
        <f>'Zuid-Holland'!S47</f>
        <v>3</v>
      </c>
      <c r="H47" s="14">
        <f>'Zuid-Holland'!T47</f>
        <v>0</v>
      </c>
      <c r="I47" s="13">
        <f>Zeeland!K47</f>
        <v>0</v>
      </c>
      <c r="J47" s="14">
        <f>Zeeland!L47</f>
        <v>0</v>
      </c>
      <c r="K47" s="13">
        <f t="shared" si="5"/>
        <v>6</v>
      </c>
      <c r="L47" s="14">
        <f t="shared" si="6"/>
        <v>0</v>
      </c>
    </row>
    <row r="48" spans="1:12" ht="15.75" customHeight="1" x14ac:dyDescent="0.2">
      <c r="B48" s="33" t="s">
        <v>175</v>
      </c>
      <c r="C48" s="13">
        <f>Wadden!Q48</f>
        <v>0</v>
      </c>
      <c r="D48" s="14">
        <f>Wadden!R48</f>
        <v>0</v>
      </c>
      <c r="E48" s="13">
        <f>'Noord-Holland'!M48</f>
        <v>39</v>
      </c>
      <c r="F48" s="14">
        <f>'Noord-Holland'!N48</f>
        <v>0</v>
      </c>
      <c r="G48" s="13">
        <f>'Zuid-Holland'!S48</f>
        <v>39</v>
      </c>
      <c r="H48" s="14">
        <f>'Zuid-Holland'!T48</f>
        <v>4</v>
      </c>
      <c r="I48" s="13">
        <f>Zeeland!K48</f>
        <v>13</v>
      </c>
      <c r="J48" s="14">
        <f>Zeeland!L48</f>
        <v>0</v>
      </c>
      <c r="K48" s="13">
        <f t="shared" si="5"/>
        <v>91</v>
      </c>
      <c r="L48" s="14">
        <f t="shared" si="6"/>
        <v>4</v>
      </c>
    </row>
    <row r="49" spans="2:12" ht="15.75" customHeight="1" x14ac:dyDescent="0.2">
      <c r="B49" s="74" t="s">
        <v>199</v>
      </c>
      <c r="C49" s="13">
        <f>Wadden!Q49</f>
        <v>0</v>
      </c>
      <c r="D49" s="14">
        <f>Wadden!R49</f>
        <v>0</v>
      </c>
      <c r="E49" s="13">
        <f>'Noord-Holland'!M49</f>
        <v>0</v>
      </c>
      <c r="F49" s="14">
        <f>'Noord-Holland'!N49</f>
        <v>0</v>
      </c>
      <c r="G49" s="13">
        <f>'Zuid-Holland'!S49</f>
        <v>0</v>
      </c>
      <c r="H49" s="14">
        <f>'Zuid-Holland'!T49</f>
        <v>0</v>
      </c>
      <c r="I49" s="13">
        <f>Zeeland!K49</f>
        <v>18</v>
      </c>
      <c r="J49" s="14">
        <f>Zeeland!L49</f>
        <v>0</v>
      </c>
      <c r="K49" s="13">
        <f t="shared" ref="K49:K53" si="7">C49+E49+G49+I49</f>
        <v>18</v>
      </c>
      <c r="L49" s="14">
        <f t="shared" ref="L49:L53" si="8">D49+F49+H49+J49</f>
        <v>0</v>
      </c>
    </row>
    <row r="50" spans="2:12" ht="15.75" customHeight="1" x14ac:dyDescent="0.2">
      <c r="B50" s="33" t="s">
        <v>200</v>
      </c>
      <c r="C50" s="13">
        <f>Wadden!Q50</f>
        <v>0</v>
      </c>
      <c r="D50" s="14">
        <f>Wadden!R50</f>
        <v>0</v>
      </c>
      <c r="E50" s="13">
        <f>'Noord-Holland'!M50</f>
        <v>0</v>
      </c>
      <c r="F50" s="14">
        <f>'Noord-Holland'!N50</f>
        <v>0</v>
      </c>
      <c r="G50" s="13">
        <f>'Zuid-Holland'!S50</f>
        <v>0</v>
      </c>
      <c r="H50" s="14">
        <f>'Zuid-Holland'!T50</f>
        <v>0</v>
      </c>
      <c r="I50" s="13">
        <f>Zeeland!K50</f>
        <v>2</v>
      </c>
      <c r="J50" s="14">
        <f>Zeeland!L50</f>
        <v>0</v>
      </c>
      <c r="K50" s="13">
        <f t="shared" si="7"/>
        <v>2</v>
      </c>
      <c r="L50" s="14">
        <f t="shared" si="8"/>
        <v>0</v>
      </c>
    </row>
    <row r="51" spans="2:12" ht="15.75" customHeight="1" x14ac:dyDescent="0.2">
      <c r="B51" s="33" t="s">
        <v>201</v>
      </c>
      <c r="C51" s="13">
        <f>Wadden!Q51</f>
        <v>0</v>
      </c>
      <c r="D51" s="14">
        <f>Wadden!R51</f>
        <v>0</v>
      </c>
      <c r="E51" s="13">
        <f>'Noord-Holland'!M51</f>
        <v>0</v>
      </c>
      <c r="F51" s="14">
        <f>'Noord-Holland'!N51</f>
        <v>0</v>
      </c>
      <c r="G51" s="13">
        <f>'Zuid-Holland'!S51</f>
        <v>0</v>
      </c>
      <c r="H51" s="14">
        <f>'Zuid-Holland'!T51</f>
        <v>0</v>
      </c>
      <c r="I51" s="13">
        <f>Zeeland!K51</f>
        <v>1</v>
      </c>
      <c r="J51" s="14">
        <f>Zeeland!L51</f>
        <v>0</v>
      </c>
      <c r="K51" s="13">
        <f t="shared" si="7"/>
        <v>1</v>
      </c>
      <c r="L51" s="14">
        <f t="shared" si="8"/>
        <v>0</v>
      </c>
    </row>
    <row r="52" spans="2:12" ht="15.75" customHeight="1" x14ac:dyDescent="0.2">
      <c r="B52" s="33" t="s">
        <v>202</v>
      </c>
      <c r="C52" s="13">
        <f>Wadden!Q52</f>
        <v>0</v>
      </c>
      <c r="D52" s="14">
        <f>Wadden!R52</f>
        <v>0</v>
      </c>
      <c r="E52" s="13">
        <f>'Noord-Holland'!M52</f>
        <v>0</v>
      </c>
      <c r="F52" s="14">
        <f>'Noord-Holland'!N52</f>
        <v>0</v>
      </c>
      <c r="G52" s="13">
        <f>'Zuid-Holland'!S52</f>
        <v>0</v>
      </c>
      <c r="H52" s="14">
        <f>'Zuid-Holland'!T52</f>
        <v>0</v>
      </c>
      <c r="I52" s="13">
        <f>Zeeland!K52</f>
        <v>2</v>
      </c>
      <c r="J52" s="14">
        <f>Zeeland!L52</f>
        <v>0</v>
      </c>
      <c r="K52" s="13">
        <f t="shared" si="7"/>
        <v>2</v>
      </c>
      <c r="L52" s="14">
        <f t="shared" si="8"/>
        <v>0</v>
      </c>
    </row>
    <row r="53" spans="2:12" ht="15.75" customHeight="1" x14ac:dyDescent="0.2">
      <c r="B53" s="74" t="s">
        <v>203</v>
      </c>
      <c r="C53" s="13">
        <f>Wadden!Q53</f>
        <v>0</v>
      </c>
      <c r="D53" s="14">
        <f>Wadden!R53</f>
        <v>0</v>
      </c>
      <c r="E53" s="13">
        <f>'Noord-Holland'!M53</f>
        <v>0</v>
      </c>
      <c r="F53" s="14">
        <f>'Noord-Holland'!N53</f>
        <v>0</v>
      </c>
      <c r="G53" s="13">
        <f>'Zuid-Holland'!S53</f>
        <v>0</v>
      </c>
      <c r="H53" s="14">
        <f>'Zuid-Holland'!T53</f>
        <v>0</v>
      </c>
      <c r="I53" s="13">
        <f>Zeeland!K53</f>
        <v>1</v>
      </c>
      <c r="J53" s="14">
        <f>Zeeland!L53</f>
        <v>0</v>
      </c>
      <c r="K53" s="13">
        <f t="shared" si="7"/>
        <v>1</v>
      </c>
      <c r="L53" s="14">
        <f t="shared" si="8"/>
        <v>0</v>
      </c>
    </row>
    <row r="54" spans="2:12" ht="15.75" customHeight="1" x14ac:dyDescent="0.2">
      <c r="B54" s="33" t="s">
        <v>211</v>
      </c>
      <c r="C54" s="13">
        <f>Wadden!Q54</f>
        <v>3</v>
      </c>
      <c r="D54" s="14">
        <f>Wadden!R54</f>
        <v>0</v>
      </c>
      <c r="E54" s="13">
        <f>'Noord-Holland'!M54</f>
        <v>3</v>
      </c>
      <c r="F54" s="14">
        <f>'Noord-Holland'!N54</f>
        <v>0</v>
      </c>
      <c r="G54" s="13">
        <f>'Zuid-Holland'!S54</f>
        <v>2</v>
      </c>
      <c r="H54" s="14">
        <f>'Zuid-Holland'!T54</f>
        <v>2</v>
      </c>
      <c r="I54" s="13">
        <f>Zeeland!K54</f>
        <v>0</v>
      </c>
      <c r="J54" s="14">
        <f>Zeeland!L54</f>
        <v>0</v>
      </c>
      <c r="K54" s="13">
        <f t="shared" ref="K54:K56" si="9">C54+E54+G54+I54</f>
        <v>8</v>
      </c>
      <c r="L54" s="14">
        <f t="shared" ref="L54:L56" si="10">D54+F54+H54+J54</f>
        <v>2</v>
      </c>
    </row>
    <row r="55" spans="2:12" ht="15.75" customHeight="1" x14ac:dyDescent="0.2">
      <c r="B55" s="33" t="s">
        <v>212</v>
      </c>
      <c r="C55" s="13">
        <f>Wadden!Q55</f>
        <v>3</v>
      </c>
      <c r="D55" s="14">
        <f>Wadden!R55</f>
        <v>0</v>
      </c>
      <c r="E55" s="13">
        <f>'Noord-Holland'!M55</f>
        <v>0</v>
      </c>
      <c r="F55" s="14">
        <f>'Noord-Holland'!N55</f>
        <v>0</v>
      </c>
      <c r="G55" s="13">
        <f>'Zuid-Holland'!S55</f>
        <v>2</v>
      </c>
      <c r="H55" s="14">
        <f>'Zuid-Holland'!T55</f>
        <v>1</v>
      </c>
      <c r="I55" s="13">
        <f>Zeeland!K55</f>
        <v>0</v>
      </c>
      <c r="J55" s="14">
        <f>Zeeland!L55</f>
        <v>0</v>
      </c>
      <c r="K55" s="13">
        <f t="shared" si="9"/>
        <v>5</v>
      </c>
      <c r="L55" s="14">
        <f t="shared" si="10"/>
        <v>1</v>
      </c>
    </row>
    <row r="56" spans="2:12" ht="15.75" customHeight="1" x14ac:dyDescent="0.2">
      <c r="B56" s="33" t="s">
        <v>213</v>
      </c>
      <c r="C56" s="13">
        <f>Wadden!Q56</f>
        <v>0</v>
      </c>
      <c r="D56" s="14">
        <f>Wadden!R56</f>
        <v>0</v>
      </c>
      <c r="E56" s="13">
        <f>'Noord-Holland'!M56</f>
        <v>0</v>
      </c>
      <c r="F56" s="14">
        <f>'Noord-Holland'!N56</f>
        <v>0</v>
      </c>
      <c r="G56" s="13">
        <f>'Zuid-Holland'!S56</f>
        <v>1</v>
      </c>
      <c r="H56" s="14">
        <f>'Zuid-Holland'!T56</f>
        <v>0</v>
      </c>
      <c r="I56" s="13">
        <f>Zeeland!K56</f>
        <v>0</v>
      </c>
      <c r="J56" s="14">
        <f>Zeeland!L56</f>
        <v>0</v>
      </c>
      <c r="K56" s="13">
        <f t="shared" si="9"/>
        <v>1</v>
      </c>
      <c r="L56" s="14">
        <f t="shared" si="10"/>
        <v>0</v>
      </c>
    </row>
    <row r="57" spans="2:12" ht="15.75" customHeight="1" x14ac:dyDescent="0.2">
      <c r="B57" s="74" t="s">
        <v>216</v>
      </c>
      <c r="C57" s="13">
        <f>Wadden!Q57</f>
        <v>3</v>
      </c>
      <c r="D57" s="14">
        <f>Wadden!R57</f>
        <v>0</v>
      </c>
      <c r="E57" s="13">
        <f>'Noord-Holland'!M57</f>
        <v>0</v>
      </c>
      <c r="F57" s="14">
        <f>'Noord-Holland'!N57</f>
        <v>0</v>
      </c>
      <c r="G57" s="13">
        <f>'Zuid-Holland'!S57</f>
        <v>0</v>
      </c>
      <c r="H57" s="14">
        <f>'Zuid-Holland'!T57</f>
        <v>0</v>
      </c>
      <c r="I57" s="13">
        <f>Zeeland!K57</f>
        <v>0</v>
      </c>
      <c r="J57" s="14">
        <f>Zeeland!L57</f>
        <v>0</v>
      </c>
      <c r="K57" s="13">
        <f t="shared" ref="K57:K58" si="11">C57+E57+G57+I57</f>
        <v>3</v>
      </c>
      <c r="L57" s="14">
        <f t="shared" ref="L57:L58" si="12">D57+F57+H57+J57</f>
        <v>0</v>
      </c>
    </row>
    <row r="58" spans="2:12" ht="15.75" customHeight="1" x14ac:dyDescent="0.2">
      <c r="B58" s="33" t="s">
        <v>217</v>
      </c>
      <c r="C58" s="13">
        <f>Wadden!Q58</f>
        <v>167</v>
      </c>
      <c r="D58" s="14">
        <f>Wadden!R58</f>
        <v>0</v>
      </c>
      <c r="E58" s="13">
        <f>'Noord-Holland'!M58</f>
        <v>423</v>
      </c>
      <c r="F58" s="14">
        <f>'Noord-Holland'!N58</f>
        <v>0</v>
      </c>
      <c r="G58" s="13">
        <f>'Zuid-Holland'!S58</f>
        <v>200</v>
      </c>
      <c r="H58" s="14">
        <f>'Zuid-Holland'!T58</f>
        <v>0</v>
      </c>
      <c r="I58" s="13">
        <f>Zeeland!K58</f>
        <v>0</v>
      </c>
      <c r="J58" s="14">
        <f>Zeeland!L58</f>
        <v>0</v>
      </c>
      <c r="K58" s="13">
        <f t="shared" si="11"/>
        <v>790</v>
      </c>
      <c r="L58" s="14">
        <f t="shared" si="12"/>
        <v>0</v>
      </c>
    </row>
    <row r="59" spans="2:12" ht="15.75" customHeight="1" x14ac:dyDescent="0.2">
      <c r="B59" s="80" t="s">
        <v>218</v>
      </c>
      <c r="C59" s="13">
        <f>Wadden!Q59</f>
        <v>1</v>
      </c>
      <c r="D59" s="14">
        <f>Wadden!R59</f>
        <v>0</v>
      </c>
      <c r="E59" s="13">
        <f>'Noord-Holland'!M59</f>
        <v>1</v>
      </c>
      <c r="F59" s="14">
        <f>'Noord-Holland'!N59</f>
        <v>0</v>
      </c>
      <c r="G59" s="13">
        <f>'Zuid-Holland'!S59</f>
        <v>1</v>
      </c>
      <c r="H59" s="14">
        <f>'Zuid-Holland'!T59</f>
        <v>0</v>
      </c>
      <c r="I59" s="13">
        <f>Zeeland!K59</f>
        <v>0</v>
      </c>
      <c r="J59" s="14">
        <f>Zeeland!L59</f>
        <v>0</v>
      </c>
      <c r="K59" s="13">
        <f t="shared" ref="K59:K60" si="13">C59+E59+G59+I59</f>
        <v>3</v>
      </c>
      <c r="L59" s="14">
        <f t="shared" ref="L59:L60" si="14">D59+F59+H59+J59</f>
        <v>0</v>
      </c>
    </row>
    <row r="60" spans="2:12" ht="15.75" customHeight="1" x14ac:dyDescent="0.2">
      <c r="B60" s="81" t="s">
        <v>219</v>
      </c>
      <c r="C60" s="13">
        <f>Wadden!Q60</f>
        <v>0</v>
      </c>
      <c r="D60" s="14">
        <f>Wadden!R60</f>
        <v>0</v>
      </c>
      <c r="E60" s="13">
        <f>'Noord-Holland'!M60</f>
        <v>0</v>
      </c>
      <c r="F60" s="14">
        <f>'Noord-Holland'!N60</f>
        <v>0</v>
      </c>
      <c r="G60" s="13">
        <f>'Zuid-Holland'!S60</f>
        <v>1</v>
      </c>
      <c r="H60" s="14">
        <f>'Zuid-Holland'!T60</f>
        <v>0</v>
      </c>
      <c r="I60" s="13">
        <f>Zeeland!K60</f>
        <v>0</v>
      </c>
      <c r="J60" s="14">
        <f>Zeeland!L60</f>
        <v>0</v>
      </c>
      <c r="K60" s="13">
        <f t="shared" si="13"/>
        <v>1</v>
      </c>
      <c r="L60" s="14">
        <f t="shared" si="14"/>
        <v>0</v>
      </c>
    </row>
    <row r="61" spans="2:12" ht="15.75" customHeight="1" x14ac:dyDescent="0.2">
      <c r="B61" s="80" t="s">
        <v>221</v>
      </c>
      <c r="C61" s="13">
        <f>Wadden!Q61</f>
        <v>0</v>
      </c>
      <c r="D61" s="14">
        <f>Wadden!R61</f>
        <v>0</v>
      </c>
      <c r="E61" s="13">
        <f>'Noord-Holland'!M61</f>
        <v>1</v>
      </c>
      <c r="F61" s="14">
        <f>'Noord-Holland'!N61</f>
        <v>0</v>
      </c>
      <c r="G61" s="13">
        <f>'Zuid-Holland'!S61</f>
        <v>0</v>
      </c>
      <c r="H61" s="14">
        <f>'Zuid-Holland'!T61</f>
        <v>0</v>
      </c>
      <c r="I61" s="13">
        <f>Zeeland!K61</f>
        <v>2</v>
      </c>
      <c r="J61" s="14">
        <f>Zeeland!L61</f>
        <v>1</v>
      </c>
      <c r="K61" s="13">
        <f t="shared" ref="K61" si="15">C61+E61+G61+I61</f>
        <v>3</v>
      </c>
      <c r="L61" s="14">
        <f t="shared" ref="L61" si="16">D61+F61+H61+J61</f>
        <v>1</v>
      </c>
    </row>
    <row r="62" spans="2:12" ht="15.75" customHeight="1" x14ac:dyDescent="0.2">
      <c r="B62" s="81" t="s">
        <v>232</v>
      </c>
      <c r="C62" s="13">
        <f>Wadden!Q62</f>
        <v>0</v>
      </c>
      <c r="D62" s="14">
        <f>Wadden!R62</f>
        <v>0</v>
      </c>
      <c r="E62" s="13">
        <f>'Noord-Holland'!M62</f>
        <v>0</v>
      </c>
      <c r="F62" s="14">
        <f>'Noord-Holland'!N62</f>
        <v>0</v>
      </c>
      <c r="G62" s="13">
        <f>'Zuid-Holland'!S62</f>
        <v>1</v>
      </c>
      <c r="H62" s="14">
        <f>'Zuid-Holland'!T62</f>
        <v>0</v>
      </c>
      <c r="I62" s="13">
        <f>Zeeland!K62</f>
        <v>0</v>
      </c>
      <c r="J62" s="14">
        <f>Zeeland!L62</f>
        <v>0</v>
      </c>
      <c r="K62" s="13">
        <f t="shared" ref="K62" si="17">C62+E62+G62+I62</f>
        <v>1</v>
      </c>
      <c r="L62" s="14">
        <f t="shared" ref="L62" si="18">D62+F62+H62+J62</f>
        <v>0</v>
      </c>
    </row>
    <row r="63" spans="2:12" ht="15.75" customHeight="1" x14ac:dyDescent="0.2">
      <c r="B63" s="33" t="s">
        <v>233</v>
      </c>
      <c r="C63" s="13">
        <f>Wadden!Q63</f>
        <v>0</v>
      </c>
      <c r="D63" s="14">
        <f>Wadden!R63</f>
        <v>0</v>
      </c>
      <c r="E63" s="13">
        <f>'Noord-Holland'!M63</f>
        <v>1</v>
      </c>
      <c r="F63" s="14">
        <f>'Noord-Holland'!N63</f>
        <v>0</v>
      </c>
      <c r="G63" s="13">
        <f>'Zuid-Holland'!S63</f>
        <v>0</v>
      </c>
      <c r="H63" s="14">
        <f>'Zuid-Holland'!T63</f>
        <v>0</v>
      </c>
      <c r="I63" s="13">
        <f>Zeeland!K63</f>
        <v>0</v>
      </c>
      <c r="J63" s="14">
        <f>Zeeland!L63</f>
        <v>0</v>
      </c>
      <c r="K63" s="13">
        <f t="shared" ref="K63" si="19">C63+E63+G63+I63</f>
        <v>1</v>
      </c>
      <c r="L63" s="14">
        <f t="shared" ref="L63" si="20">D63+F63+H63+J63</f>
        <v>0</v>
      </c>
    </row>
    <row r="64" spans="2:12" ht="15.75" customHeight="1" x14ac:dyDescent="0.2">
      <c r="B64" s="87" t="s">
        <v>265</v>
      </c>
      <c r="C64" s="13">
        <f>Wadden!Q64</f>
        <v>1</v>
      </c>
      <c r="D64" s="14">
        <f>Wadden!R64</f>
        <v>0</v>
      </c>
      <c r="E64" s="13">
        <f>'Noord-Holland'!M64</f>
        <v>1</v>
      </c>
      <c r="F64" s="14">
        <f>'Noord-Holland'!N64</f>
        <v>0</v>
      </c>
      <c r="G64" s="13">
        <f>'Zuid-Holland'!S64</f>
        <v>0</v>
      </c>
      <c r="H64" s="14">
        <f>'Zuid-Holland'!T64</f>
        <v>0</v>
      </c>
      <c r="I64" s="13">
        <f>Zeeland!K64</f>
        <v>0</v>
      </c>
      <c r="J64" s="14">
        <f>Zeeland!L64</f>
        <v>0</v>
      </c>
      <c r="K64" s="13">
        <f t="shared" ref="K64:K65" si="21">C64+E64+G64+I64</f>
        <v>2</v>
      </c>
      <c r="L64" s="14">
        <f t="shared" ref="L64:L65" si="22">D64+F64+H64+J64</f>
        <v>0</v>
      </c>
    </row>
    <row r="65" spans="2:12" ht="15.75" customHeight="1" x14ac:dyDescent="0.2">
      <c r="B65" s="80" t="s">
        <v>266</v>
      </c>
      <c r="C65" s="13">
        <f>Wadden!Q65</f>
        <v>0</v>
      </c>
      <c r="D65" s="14">
        <f>Wadden!R65</f>
        <v>0</v>
      </c>
      <c r="E65" s="13">
        <f>'Noord-Holland'!M65</f>
        <v>1</v>
      </c>
      <c r="F65" s="14">
        <f>'Noord-Holland'!N65</f>
        <v>0</v>
      </c>
      <c r="G65" s="13">
        <f>'Zuid-Holland'!S65</f>
        <v>0</v>
      </c>
      <c r="H65" s="14">
        <f>'Zuid-Holland'!T65</f>
        <v>0</v>
      </c>
      <c r="I65" s="13">
        <f>Zeeland!K65</f>
        <v>0</v>
      </c>
      <c r="J65" s="14">
        <f>Zeeland!L65</f>
        <v>0</v>
      </c>
      <c r="K65" s="13">
        <f t="shared" si="21"/>
        <v>1</v>
      </c>
      <c r="L65" s="14">
        <f t="shared" si="22"/>
        <v>0</v>
      </c>
    </row>
    <row r="66" spans="2:12" ht="15.75" customHeight="1" x14ac:dyDescent="0.2">
      <c r="B66" s="80" t="s">
        <v>267</v>
      </c>
      <c r="C66" s="13">
        <f>Wadden!Q66</f>
        <v>1</v>
      </c>
      <c r="D66" s="14">
        <f>Wadden!R66</f>
        <v>0</v>
      </c>
      <c r="E66" s="13">
        <f>'Noord-Holland'!M66</f>
        <v>0</v>
      </c>
      <c r="F66" s="14">
        <f>'Noord-Holland'!N66</f>
        <v>0</v>
      </c>
      <c r="G66" s="13">
        <f>'Zuid-Holland'!S66</f>
        <v>0</v>
      </c>
      <c r="H66" s="14">
        <f>'Zuid-Holland'!T66</f>
        <v>0</v>
      </c>
      <c r="I66" s="13">
        <f>Zeeland!K66</f>
        <v>0</v>
      </c>
      <c r="J66" s="14">
        <f>Zeeland!L66</f>
        <v>0</v>
      </c>
      <c r="K66" s="13">
        <f t="shared" ref="K66" si="23">C66+E66+G66+I66</f>
        <v>1</v>
      </c>
      <c r="L66" s="14">
        <f t="shared" ref="L66" si="24">D66+F66+H66+J66</f>
        <v>0</v>
      </c>
    </row>
    <row r="67" spans="2:12" ht="15.75" customHeight="1" x14ac:dyDescent="0.2">
      <c r="B67" s="107" t="s">
        <v>272</v>
      </c>
      <c r="C67" s="13">
        <f>Wadden!Q67</f>
        <v>2</v>
      </c>
      <c r="D67" s="14">
        <f>Wadden!R67</f>
        <v>0</v>
      </c>
      <c r="E67" s="13">
        <f>'Noord-Holland'!M67</f>
        <v>0</v>
      </c>
      <c r="F67" s="14">
        <f>'Noord-Holland'!N67</f>
        <v>0</v>
      </c>
      <c r="G67" s="13">
        <f>'Zuid-Holland'!S67</f>
        <v>0</v>
      </c>
      <c r="H67" s="14">
        <f>'Zuid-Holland'!T67</f>
        <v>0</v>
      </c>
      <c r="I67" s="13">
        <f>Zeeland!K67</f>
        <v>0</v>
      </c>
      <c r="J67" s="14">
        <f>Zeeland!L67</f>
        <v>0</v>
      </c>
      <c r="K67" s="13">
        <f t="shared" ref="K67" si="25">C67+E67+G67+I67</f>
        <v>2</v>
      </c>
      <c r="L67" s="14">
        <f t="shared" ref="L67" si="26">D67+F67+H67+J67</f>
        <v>0</v>
      </c>
    </row>
    <row r="68" spans="2:12" ht="15.75" customHeight="1" x14ac:dyDescent="0.2">
      <c r="B68" s="111" t="s">
        <v>274</v>
      </c>
      <c r="C68" s="13">
        <f>Wadden!Q68</f>
        <v>0</v>
      </c>
      <c r="D68" s="14">
        <f>Wadden!R68</f>
        <v>1</v>
      </c>
      <c r="E68" s="13">
        <f>'Noord-Holland'!M68</f>
        <v>0</v>
      </c>
      <c r="F68" s="14">
        <f>'Noord-Holland'!N68</f>
        <v>0</v>
      </c>
      <c r="G68" s="13">
        <f>'Zuid-Holland'!S68</f>
        <v>0</v>
      </c>
      <c r="H68" s="14">
        <f>'Zuid-Holland'!T68</f>
        <v>0</v>
      </c>
      <c r="I68" s="13">
        <f>Zeeland!K68</f>
        <v>0</v>
      </c>
      <c r="J68" s="14">
        <f>Zeeland!L68</f>
        <v>0</v>
      </c>
      <c r="K68" s="13">
        <f t="shared" ref="K68" si="27">C68+E68+G68+I68</f>
        <v>0</v>
      </c>
      <c r="L68" s="14">
        <f t="shared" ref="L68" si="28">D68+F68+H68+J68</f>
        <v>1</v>
      </c>
    </row>
    <row r="69" spans="2:12" ht="15.75" customHeight="1" x14ac:dyDescent="0.2">
      <c r="B69" s="111" t="s">
        <v>275</v>
      </c>
      <c r="C69" s="13">
        <f>Wadden!Q69</f>
        <v>1</v>
      </c>
      <c r="D69" s="14">
        <f>Wadden!R69</f>
        <v>0</v>
      </c>
      <c r="E69" s="13">
        <f>'Noord-Holland'!M69</f>
        <v>0</v>
      </c>
      <c r="F69" s="14">
        <f>'Noord-Holland'!N69</f>
        <v>0</v>
      </c>
      <c r="G69" s="13">
        <f>'Zuid-Holland'!S69</f>
        <v>0</v>
      </c>
      <c r="H69" s="14">
        <f>'Zuid-Holland'!T69</f>
        <v>0</v>
      </c>
      <c r="I69" s="13">
        <f>Zeeland!K69</f>
        <v>0</v>
      </c>
      <c r="J69" s="14">
        <f>Zeeland!L69</f>
        <v>0</v>
      </c>
      <c r="K69" s="13">
        <f t="shared" ref="K69" si="29">C69+E69+G69+I69</f>
        <v>1</v>
      </c>
      <c r="L69" s="14">
        <f t="shared" ref="L69" si="30">D69+F69+H69+J69</f>
        <v>0</v>
      </c>
    </row>
    <row r="70" spans="2:12" ht="15.75" customHeight="1" x14ac:dyDescent="0.2">
      <c r="B70" s="111" t="s">
        <v>276</v>
      </c>
      <c r="C70" s="13">
        <f>Wadden!Q70</f>
        <v>1</v>
      </c>
      <c r="D70" s="14">
        <f>Wadden!R70</f>
        <v>0</v>
      </c>
      <c r="E70" s="13">
        <f>'Noord-Holland'!M70</f>
        <v>0</v>
      </c>
      <c r="F70" s="14">
        <f>'Noord-Holland'!N70</f>
        <v>0</v>
      </c>
      <c r="G70" s="13">
        <f>'Zuid-Holland'!S70</f>
        <v>0</v>
      </c>
      <c r="H70" s="14">
        <f>'Zuid-Holland'!T70</f>
        <v>0</v>
      </c>
      <c r="I70" s="13">
        <f>Zeeland!K70</f>
        <v>0</v>
      </c>
      <c r="J70" s="14">
        <f>Zeeland!L70</f>
        <v>0</v>
      </c>
      <c r="K70" s="13">
        <f t="shared" ref="K70" si="31">C70+E70+G70+I70</f>
        <v>1</v>
      </c>
      <c r="L70" s="14">
        <f t="shared" ref="L70" si="32">D70+F70+H70+J70</f>
        <v>0</v>
      </c>
    </row>
    <row r="71" spans="2:12" ht="15.75" customHeight="1" x14ac:dyDescent="0.2">
      <c r="B71" s="111" t="s">
        <v>279</v>
      </c>
      <c r="C71" s="13">
        <f>Wadden!Q71</f>
        <v>0</v>
      </c>
      <c r="D71" s="14">
        <f>Wadden!R71</f>
        <v>0</v>
      </c>
      <c r="E71" s="13">
        <f>'Noord-Holland'!M71</f>
        <v>0</v>
      </c>
      <c r="F71" s="14">
        <f>'Noord-Holland'!N71</f>
        <v>0</v>
      </c>
      <c r="G71" s="13">
        <f>'Zuid-Holland'!S71</f>
        <v>11</v>
      </c>
      <c r="H71" s="14">
        <f>'Zuid-Holland'!T71</f>
        <v>0</v>
      </c>
      <c r="I71" s="13">
        <f>Zeeland!K71</f>
        <v>0</v>
      </c>
      <c r="J71" s="14">
        <f>Zeeland!L71</f>
        <v>0</v>
      </c>
      <c r="K71" s="13">
        <f t="shared" ref="K71:K72" si="33">C71+E71+G71+I71</f>
        <v>11</v>
      </c>
      <c r="L71" s="14">
        <f t="shared" ref="L71:L72" si="34">D71+F71+H71+J71</f>
        <v>0</v>
      </c>
    </row>
    <row r="72" spans="2:12" ht="15.75" customHeight="1" x14ac:dyDescent="0.2">
      <c r="B72" s="111" t="s">
        <v>280</v>
      </c>
      <c r="C72" s="13">
        <f>Wadden!Q72</f>
        <v>0</v>
      </c>
      <c r="D72" s="14">
        <f>Wadden!R72</f>
        <v>0</v>
      </c>
      <c r="E72" s="13">
        <f>'Noord-Holland'!M72</f>
        <v>0</v>
      </c>
      <c r="F72" s="14">
        <f>'Noord-Holland'!N72</f>
        <v>0</v>
      </c>
      <c r="G72" s="13">
        <f>'Zuid-Holland'!S72</f>
        <v>3</v>
      </c>
      <c r="H72" s="14">
        <f>'Zuid-Holland'!T72</f>
        <v>0</v>
      </c>
      <c r="I72" s="13">
        <f>Zeeland!K72</f>
        <v>0</v>
      </c>
      <c r="J72" s="14">
        <f>Zeeland!L72</f>
        <v>0</v>
      </c>
      <c r="K72" s="13">
        <f t="shared" si="33"/>
        <v>3</v>
      </c>
      <c r="L72" s="14">
        <f t="shared" si="34"/>
        <v>0</v>
      </c>
    </row>
    <row r="73" spans="2:12" ht="15.75" customHeight="1" x14ac:dyDescent="0.2"/>
    <row r="74" spans="2:12" ht="15.75" customHeight="1" x14ac:dyDescent="0.2"/>
    <row r="75" spans="2:12" ht="15.75" customHeight="1" x14ac:dyDescent="0.2"/>
    <row r="76" spans="2:12" ht="15.75" customHeight="1" x14ac:dyDescent="0.2"/>
    <row r="77" spans="2:12" ht="15.75" customHeight="1" x14ac:dyDescent="0.2"/>
    <row r="78" spans="2:12" ht="15.75" customHeight="1" x14ac:dyDescent="0.2"/>
    <row r="79" spans="2:12" ht="15.75" customHeight="1" x14ac:dyDescent="0.2"/>
    <row r="80" spans="2:1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27:A34"/>
    <mergeCell ref="A35:A44"/>
    <mergeCell ref="A4:A26"/>
    <mergeCell ref="C1:L1"/>
    <mergeCell ref="C2:D2"/>
    <mergeCell ref="E2:F2"/>
    <mergeCell ref="G2:H2"/>
    <mergeCell ref="I2:J2"/>
    <mergeCell ref="K2:L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1C35-B1F9-49B7-9501-4FBC394C3FDB}">
  <sheetPr>
    <tabColor rgb="FF92D050"/>
    <outlinePr summaryBelow="0" summaryRight="0"/>
  </sheetPr>
  <dimension ref="A1:R1001"/>
  <sheetViews>
    <sheetView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B71" sqref="B71:B72"/>
    </sheetView>
  </sheetViews>
  <sheetFormatPr defaultColWidth="12.5703125" defaultRowHeight="15" customHeight="1" x14ac:dyDescent="0.2"/>
  <cols>
    <col min="1" max="1" width="3.28515625" customWidth="1"/>
    <col min="2" max="2" width="40.140625" customWidth="1"/>
    <col min="3" max="18" width="6.85546875" customWidth="1"/>
  </cols>
  <sheetData>
    <row r="1" spans="1:18" ht="15.75" customHeight="1" x14ac:dyDescent="0.25">
      <c r="A1" s="1"/>
      <c r="B1" s="2" t="s">
        <v>0</v>
      </c>
      <c r="C1" s="116" t="s">
        <v>83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customHeight="1" x14ac:dyDescent="0.2">
      <c r="A2" s="3"/>
      <c r="B2" s="4"/>
      <c r="C2" s="120" t="s">
        <v>84</v>
      </c>
      <c r="D2" s="121"/>
      <c r="E2" s="120" t="s">
        <v>85</v>
      </c>
      <c r="F2" s="121"/>
      <c r="G2" s="120" t="s">
        <v>86</v>
      </c>
      <c r="H2" s="121"/>
      <c r="I2" s="120" t="s">
        <v>87</v>
      </c>
      <c r="J2" s="119"/>
      <c r="K2" s="120" t="s">
        <v>228</v>
      </c>
      <c r="L2" s="121"/>
      <c r="M2" s="120" t="s">
        <v>229</v>
      </c>
      <c r="N2" s="121"/>
      <c r="O2" s="120" t="s">
        <v>230</v>
      </c>
      <c r="P2" s="121"/>
      <c r="Q2" s="118" t="s">
        <v>82</v>
      </c>
      <c r="R2" s="119"/>
    </row>
    <row r="3" spans="1:18" ht="53.25" customHeight="1" thickBot="1" x14ac:dyDescent="0.25">
      <c r="A3" s="5"/>
      <c r="B3" s="6" t="s">
        <v>31</v>
      </c>
      <c r="C3" s="7" t="s">
        <v>32</v>
      </c>
      <c r="D3" s="8" t="s">
        <v>33</v>
      </c>
      <c r="E3" s="7" t="s">
        <v>32</v>
      </c>
      <c r="F3" s="8" t="s">
        <v>33</v>
      </c>
      <c r="G3" s="7" t="s">
        <v>32</v>
      </c>
      <c r="H3" s="8" t="s">
        <v>33</v>
      </c>
      <c r="I3" s="7" t="s">
        <v>32</v>
      </c>
      <c r="J3" s="8" t="s">
        <v>33</v>
      </c>
      <c r="K3" s="7" t="s">
        <v>32</v>
      </c>
      <c r="L3" s="8" t="s">
        <v>33</v>
      </c>
      <c r="M3" s="7" t="s">
        <v>32</v>
      </c>
      <c r="N3" s="8" t="s">
        <v>33</v>
      </c>
      <c r="O3" s="7" t="s">
        <v>32</v>
      </c>
      <c r="P3" s="8" t="s">
        <v>33</v>
      </c>
      <c r="Q3" s="7" t="s">
        <v>32</v>
      </c>
      <c r="R3" s="8" t="s">
        <v>33</v>
      </c>
    </row>
    <row r="4" spans="1:18" ht="15.75" customHeight="1" x14ac:dyDescent="0.2">
      <c r="A4" s="115" t="s">
        <v>34</v>
      </c>
      <c r="B4" s="9" t="s">
        <v>35</v>
      </c>
      <c r="C4" s="10">
        <f>Texel!DG4</f>
        <v>8</v>
      </c>
      <c r="D4" s="11">
        <f>Texel!DH4</f>
        <v>0</v>
      </c>
      <c r="E4" s="10">
        <f>Vlieland!CG4</f>
        <v>38</v>
      </c>
      <c r="F4" s="11">
        <f>Vlieland!CH4</f>
        <v>0</v>
      </c>
      <c r="G4" s="10">
        <f>Terschelling!BE4</f>
        <v>12</v>
      </c>
      <c r="H4" s="11">
        <f>Terschelling!BF4</f>
        <v>0</v>
      </c>
      <c r="I4" s="10">
        <f>Ameland!BE4</f>
        <v>31</v>
      </c>
      <c r="J4" s="11">
        <f>Ameland!BF4</f>
        <v>0</v>
      </c>
      <c r="K4" s="10">
        <f>'Schier-W'!C4</f>
        <v>0</v>
      </c>
      <c r="L4" s="11">
        <f>'Schier-W'!D4</f>
        <v>0</v>
      </c>
      <c r="M4" s="10">
        <f>'Schier-O'!BK4</f>
        <v>4</v>
      </c>
      <c r="N4" s="11">
        <f>'Schier-O'!BL4</f>
        <v>0</v>
      </c>
      <c r="O4" s="10">
        <f>'Schier-B'!BK4</f>
        <v>2</v>
      </c>
      <c r="P4" s="11">
        <f>'Schier-B'!BL4</f>
        <v>0</v>
      </c>
      <c r="Q4" s="10">
        <f>C4+E4+G4+I4+K4+M4+O4</f>
        <v>95</v>
      </c>
      <c r="R4" s="11">
        <f>D4+F4+H4+J4+L4+N4+P4</f>
        <v>0</v>
      </c>
    </row>
    <row r="5" spans="1:18" ht="15.75" customHeight="1" x14ac:dyDescent="0.2">
      <c r="A5" s="113"/>
      <c r="B5" s="12" t="s">
        <v>36</v>
      </c>
      <c r="C5" s="13">
        <f>Texel!DG5</f>
        <v>4</v>
      </c>
      <c r="D5" s="14">
        <f>Texel!DH5</f>
        <v>0</v>
      </c>
      <c r="E5" s="13">
        <f>Vlieland!CG5</f>
        <v>0</v>
      </c>
      <c r="F5" s="14">
        <f>Vlieland!CH5</f>
        <v>0</v>
      </c>
      <c r="G5" s="13">
        <f>Terschelling!BE5</f>
        <v>0</v>
      </c>
      <c r="H5" s="14">
        <f>Terschelling!BF5</f>
        <v>0</v>
      </c>
      <c r="I5" s="13">
        <f>Ameland!BE5</f>
        <v>3</v>
      </c>
      <c r="J5" s="14">
        <f>Ameland!BF5</f>
        <v>0</v>
      </c>
      <c r="K5" s="13">
        <f>'Schier-W'!C5</f>
        <v>1</v>
      </c>
      <c r="L5" s="14">
        <f>'Schier-W'!D5</f>
        <v>0</v>
      </c>
      <c r="M5" s="13">
        <f>'Schier-O'!BK5</f>
        <v>0</v>
      </c>
      <c r="N5" s="14">
        <f>'Schier-O'!BL5</f>
        <v>0</v>
      </c>
      <c r="O5" s="13">
        <f>'Schier-B'!BK5</f>
        <v>1</v>
      </c>
      <c r="P5" s="14">
        <f>'Schier-B'!BL5</f>
        <v>0</v>
      </c>
      <c r="Q5" s="13">
        <f t="shared" ref="Q5:Q68" si="0">C5+E5+G5+I5+K5+M5+O5</f>
        <v>9</v>
      </c>
      <c r="R5" s="14">
        <f t="shared" ref="R5:R68" si="1">D5+F5+H5+J5+L5+N5+P5</f>
        <v>0</v>
      </c>
    </row>
    <row r="6" spans="1:18" ht="15.75" customHeight="1" x14ac:dyDescent="0.2">
      <c r="A6" s="113"/>
      <c r="B6" s="12" t="s">
        <v>37</v>
      </c>
      <c r="C6" s="13">
        <f>Texel!DG6</f>
        <v>129</v>
      </c>
      <c r="D6" s="14">
        <f>Texel!DH6</f>
        <v>117</v>
      </c>
      <c r="E6" s="13">
        <f>Vlieland!CG6</f>
        <v>92</v>
      </c>
      <c r="F6" s="14">
        <f>Vlieland!CH6</f>
        <v>22</v>
      </c>
      <c r="G6" s="13">
        <f>Terschelling!BE6</f>
        <v>71</v>
      </c>
      <c r="H6" s="14">
        <f>Terschelling!BF6</f>
        <v>8</v>
      </c>
      <c r="I6" s="13">
        <f>Ameland!BE6</f>
        <v>21</v>
      </c>
      <c r="J6" s="14">
        <f>Ameland!BF6</f>
        <v>3</v>
      </c>
      <c r="K6" s="13">
        <f>'Schier-W'!C6</f>
        <v>3</v>
      </c>
      <c r="L6" s="14">
        <f>'Schier-W'!D6</f>
        <v>0</v>
      </c>
      <c r="M6" s="13">
        <f>'Schier-O'!BK6</f>
        <v>11</v>
      </c>
      <c r="N6" s="14">
        <f>'Schier-O'!BL6</f>
        <v>1</v>
      </c>
      <c r="O6" s="13">
        <f>'Schier-B'!BK6</f>
        <v>32</v>
      </c>
      <c r="P6" s="14">
        <f>'Schier-B'!BL6</f>
        <v>1</v>
      </c>
      <c r="Q6" s="13">
        <f t="shared" si="0"/>
        <v>359</v>
      </c>
      <c r="R6" s="14">
        <f t="shared" si="1"/>
        <v>152</v>
      </c>
    </row>
    <row r="7" spans="1:18" ht="15.75" customHeight="1" x14ac:dyDescent="0.2">
      <c r="A7" s="113"/>
      <c r="B7" s="12" t="s">
        <v>38</v>
      </c>
      <c r="C7" s="13">
        <f>Texel!DG7</f>
        <v>1171</v>
      </c>
      <c r="D7" s="14">
        <f>Texel!DH7</f>
        <v>0</v>
      </c>
      <c r="E7" s="13">
        <f>Vlieland!CG7</f>
        <v>2607</v>
      </c>
      <c r="F7" s="14">
        <f>Vlieland!CH7</f>
        <v>0</v>
      </c>
      <c r="G7" s="13">
        <f>Terschelling!BE7</f>
        <v>1069</v>
      </c>
      <c r="H7" s="14">
        <f>Terschelling!BF7</f>
        <v>0</v>
      </c>
      <c r="I7" s="13">
        <f>Ameland!BE7</f>
        <v>315</v>
      </c>
      <c r="J7" s="14">
        <f>Ameland!BF7</f>
        <v>0</v>
      </c>
      <c r="K7" s="13">
        <f>'Schier-W'!C7</f>
        <v>21</v>
      </c>
      <c r="L7" s="14">
        <f>'Schier-W'!D7</f>
        <v>0</v>
      </c>
      <c r="M7" s="13">
        <f>'Schier-O'!BK7</f>
        <v>47</v>
      </c>
      <c r="N7" s="14">
        <f>'Schier-O'!BL7</f>
        <v>2</v>
      </c>
      <c r="O7" s="13">
        <f>'Schier-B'!BK7</f>
        <v>580</v>
      </c>
      <c r="P7" s="14">
        <f>'Schier-B'!BL7</f>
        <v>3</v>
      </c>
      <c r="Q7" s="13">
        <f t="shared" si="0"/>
        <v>5810</v>
      </c>
      <c r="R7" s="14">
        <f t="shared" si="1"/>
        <v>5</v>
      </c>
    </row>
    <row r="8" spans="1:18" ht="15.75" customHeight="1" x14ac:dyDescent="0.2">
      <c r="A8" s="113"/>
      <c r="B8" s="12" t="s">
        <v>39</v>
      </c>
      <c r="C8" s="13">
        <f>Texel!DG8</f>
        <v>110</v>
      </c>
      <c r="D8" s="14">
        <f>Texel!DH8</f>
        <v>0</v>
      </c>
      <c r="E8" s="13">
        <f>Vlieland!CG8</f>
        <v>589</v>
      </c>
      <c r="F8" s="14">
        <f>Vlieland!CH8</f>
        <v>1</v>
      </c>
      <c r="G8" s="13">
        <f>Terschelling!BE8</f>
        <v>851</v>
      </c>
      <c r="H8" s="14">
        <f>Terschelling!BF8</f>
        <v>0</v>
      </c>
      <c r="I8" s="13">
        <f>Ameland!BE8</f>
        <v>299</v>
      </c>
      <c r="J8" s="14">
        <f>Ameland!BF8</f>
        <v>0</v>
      </c>
      <c r="K8" s="13">
        <f>'Schier-W'!C8</f>
        <v>25</v>
      </c>
      <c r="L8" s="14">
        <f>'Schier-W'!D8</f>
        <v>0</v>
      </c>
      <c r="M8" s="13">
        <f>'Schier-O'!BK8</f>
        <v>12</v>
      </c>
      <c r="N8" s="14">
        <f>'Schier-O'!BL8</f>
        <v>0</v>
      </c>
      <c r="O8" s="13">
        <f>'Schier-B'!BK8</f>
        <v>288</v>
      </c>
      <c r="P8" s="14">
        <f>'Schier-B'!BL8</f>
        <v>5</v>
      </c>
      <c r="Q8" s="13">
        <f t="shared" si="0"/>
        <v>2174</v>
      </c>
      <c r="R8" s="14">
        <f t="shared" si="1"/>
        <v>6</v>
      </c>
    </row>
    <row r="9" spans="1:18" ht="15.75" customHeight="1" x14ac:dyDescent="0.2">
      <c r="A9" s="113"/>
      <c r="B9" s="12" t="s">
        <v>40</v>
      </c>
      <c r="C9" s="13">
        <f>Texel!DG9</f>
        <v>90</v>
      </c>
      <c r="D9" s="14">
        <f>Texel!DH9</f>
        <v>0</v>
      </c>
      <c r="E9" s="13">
        <f>Vlieland!CG9</f>
        <v>133</v>
      </c>
      <c r="F9" s="14">
        <f>Vlieland!CH9</f>
        <v>0</v>
      </c>
      <c r="G9" s="13">
        <f>Terschelling!BE9</f>
        <v>20</v>
      </c>
      <c r="H9" s="14">
        <f>Terschelling!BF9</f>
        <v>0</v>
      </c>
      <c r="I9" s="13">
        <f>Ameland!BE9</f>
        <v>17</v>
      </c>
      <c r="J9" s="14">
        <f>Ameland!BF9</f>
        <v>0</v>
      </c>
      <c r="K9" s="13">
        <f>'Schier-W'!C9</f>
        <v>0</v>
      </c>
      <c r="L9" s="14">
        <f>'Schier-W'!D9</f>
        <v>0</v>
      </c>
      <c r="M9" s="13">
        <f>'Schier-O'!BK9</f>
        <v>1</v>
      </c>
      <c r="N9" s="14">
        <f>'Schier-O'!BL9</f>
        <v>0</v>
      </c>
      <c r="O9" s="13">
        <f>'Schier-B'!BK9</f>
        <v>84</v>
      </c>
      <c r="P9" s="14">
        <f>'Schier-B'!BL9</f>
        <v>0</v>
      </c>
      <c r="Q9" s="13">
        <f t="shared" si="0"/>
        <v>345</v>
      </c>
      <c r="R9" s="14">
        <f t="shared" si="1"/>
        <v>0</v>
      </c>
    </row>
    <row r="10" spans="1:18" ht="15.75" customHeight="1" x14ac:dyDescent="0.2">
      <c r="A10" s="113"/>
      <c r="B10" s="12" t="s">
        <v>41</v>
      </c>
      <c r="C10" s="13">
        <f>Texel!DG10</f>
        <v>2225</v>
      </c>
      <c r="D10" s="14">
        <f>Texel!DH10</f>
        <v>1</v>
      </c>
      <c r="E10" s="13">
        <f>Vlieland!CG10</f>
        <v>257</v>
      </c>
      <c r="F10" s="14">
        <f>Vlieland!CH10</f>
        <v>0</v>
      </c>
      <c r="G10" s="13">
        <f>Terschelling!BE10</f>
        <v>52</v>
      </c>
      <c r="H10" s="14">
        <f>Terschelling!BF10</f>
        <v>0</v>
      </c>
      <c r="I10" s="13">
        <f>Ameland!BE10</f>
        <v>233</v>
      </c>
      <c r="J10" s="14">
        <f>Ameland!BF10</f>
        <v>1</v>
      </c>
      <c r="K10" s="13">
        <f>'Schier-W'!C10</f>
        <v>2</v>
      </c>
      <c r="L10" s="14">
        <f>'Schier-W'!D10</f>
        <v>0</v>
      </c>
      <c r="M10" s="13">
        <f>'Schier-O'!BK10</f>
        <v>13</v>
      </c>
      <c r="N10" s="14">
        <f>'Schier-O'!BL10</f>
        <v>0</v>
      </c>
      <c r="O10" s="13">
        <f>'Schier-B'!BK10</f>
        <v>86</v>
      </c>
      <c r="P10" s="14">
        <f>'Schier-B'!BL10</f>
        <v>0</v>
      </c>
      <c r="Q10" s="13">
        <f t="shared" si="0"/>
        <v>2868</v>
      </c>
      <c r="R10" s="14">
        <f t="shared" si="1"/>
        <v>2</v>
      </c>
    </row>
    <row r="11" spans="1:18" ht="15.75" customHeight="1" x14ac:dyDescent="0.2">
      <c r="A11" s="113"/>
      <c r="B11" s="12" t="s">
        <v>42</v>
      </c>
      <c r="C11" s="13">
        <f>Texel!DG11</f>
        <v>1</v>
      </c>
      <c r="D11" s="14">
        <f>Texel!DH11</f>
        <v>0</v>
      </c>
      <c r="E11" s="13">
        <f>Vlieland!CG11</f>
        <v>13</v>
      </c>
      <c r="F11" s="14">
        <f>Vlieland!CH11</f>
        <v>1</v>
      </c>
      <c r="G11" s="13">
        <f>Terschelling!BE11</f>
        <v>0</v>
      </c>
      <c r="H11" s="14">
        <f>Terschelling!BF11</f>
        <v>0</v>
      </c>
      <c r="I11" s="13">
        <f>Ameland!BE11</f>
        <v>7</v>
      </c>
      <c r="J11" s="14">
        <f>Ameland!BF11</f>
        <v>1</v>
      </c>
      <c r="K11" s="13">
        <f>'Schier-W'!C11</f>
        <v>0</v>
      </c>
      <c r="L11" s="14">
        <f>'Schier-W'!D11</f>
        <v>0</v>
      </c>
      <c r="M11" s="13">
        <f>'Schier-O'!BK11</f>
        <v>1</v>
      </c>
      <c r="N11" s="14">
        <f>'Schier-O'!BL11</f>
        <v>0</v>
      </c>
      <c r="O11" s="13">
        <f>'Schier-B'!BK11</f>
        <v>0</v>
      </c>
      <c r="P11" s="14">
        <f>'Schier-B'!BL11</f>
        <v>2</v>
      </c>
      <c r="Q11" s="13">
        <f t="shared" si="0"/>
        <v>22</v>
      </c>
      <c r="R11" s="14">
        <f t="shared" si="1"/>
        <v>4</v>
      </c>
    </row>
    <row r="12" spans="1:18" ht="15.75" customHeight="1" x14ac:dyDescent="0.2">
      <c r="A12" s="113"/>
      <c r="B12" s="12" t="s">
        <v>43</v>
      </c>
      <c r="C12" s="13">
        <f>Texel!DG12</f>
        <v>1</v>
      </c>
      <c r="D12" s="14">
        <f>Texel!DH12</f>
        <v>0</v>
      </c>
      <c r="E12" s="13">
        <f>Vlieland!CG12</f>
        <v>8</v>
      </c>
      <c r="F12" s="14">
        <f>Vlieland!CH12</f>
        <v>0</v>
      </c>
      <c r="G12" s="13">
        <f>Terschelling!BE12</f>
        <v>46</v>
      </c>
      <c r="H12" s="14">
        <f>Terschelling!BF12</f>
        <v>2</v>
      </c>
      <c r="I12" s="13">
        <f>Ameland!BE12</f>
        <v>60</v>
      </c>
      <c r="J12" s="14">
        <f>Ameland!BF12</f>
        <v>2</v>
      </c>
      <c r="K12" s="13">
        <f>'Schier-W'!C12</f>
        <v>4</v>
      </c>
      <c r="L12" s="14">
        <f>'Schier-W'!D12</f>
        <v>0</v>
      </c>
      <c r="M12" s="13">
        <f>'Schier-O'!BK12</f>
        <v>6</v>
      </c>
      <c r="N12" s="14">
        <f>'Schier-O'!BL12</f>
        <v>0</v>
      </c>
      <c r="O12" s="13">
        <f>'Schier-B'!BK12</f>
        <v>45</v>
      </c>
      <c r="P12" s="14">
        <f>'Schier-B'!BL12</f>
        <v>0</v>
      </c>
      <c r="Q12" s="13">
        <f t="shared" si="0"/>
        <v>170</v>
      </c>
      <c r="R12" s="14">
        <f t="shared" si="1"/>
        <v>4</v>
      </c>
    </row>
    <row r="13" spans="1:18" ht="15.75" customHeight="1" x14ac:dyDescent="0.2">
      <c r="A13" s="113"/>
      <c r="B13" s="12" t="s">
        <v>44</v>
      </c>
      <c r="C13" s="13">
        <f>Texel!DG13</f>
        <v>1</v>
      </c>
      <c r="D13" s="14">
        <f>Texel!DH13</f>
        <v>0</v>
      </c>
      <c r="E13" s="13">
        <f>Vlieland!CG13</f>
        <v>3</v>
      </c>
      <c r="F13" s="14">
        <f>Vlieland!CH13</f>
        <v>0</v>
      </c>
      <c r="G13" s="13">
        <f>Terschelling!BE13</f>
        <v>8</v>
      </c>
      <c r="H13" s="14">
        <f>Terschelling!BF13</f>
        <v>0</v>
      </c>
      <c r="I13" s="13">
        <f>Ameland!BE13</f>
        <v>6</v>
      </c>
      <c r="J13" s="14">
        <f>Ameland!BF13</f>
        <v>0</v>
      </c>
      <c r="K13" s="13">
        <f>'Schier-W'!C13</f>
        <v>0</v>
      </c>
      <c r="L13" s="14">
        <f>'Schier-W'!D13</f>
        <v>0</v>
      </c>
      <c r="M13" s="13">
        <f>'Schier-O'!BK13</f>
        <v>1</v>
      </c>
      <c r="N13" s="14">
        <f>'Schier-O'!BL13</f>
        <v>0</v>
      </c>
      <c r="O13" s="13">
        <f>'Schier-B'!BK13</f>
        <v>2</v>
      </c>
      <c r="P13" s="14">
        <f>'Schier-B'!BL13</f>
        <v>0</v>
      </c>
      <c r="Q13" s="13">
        <f t="shared" si="0"/>
        <v>21</v>
      </c>
      <c r="R13" s="14">
        <f t="shared" si="1"/>
        <v>0</v>
      </c>
    </row>
    <row r="14" spans="1:18" ht="15.75" customHeight="1" x14ac:dyDescent="0.2">
      <c r="A14" s="113"/>
      <c r="B14" s="12" t="s">
        <v>45</v>
      </c>
      <c r="C14" s="13">
        <f>Texel!DG14</f>
        <v>40</v>
      </c>
      <c r="D14" s="14">
        <f>Texel!DH14</f>
        <v>7</v>
      </c>
      <c r="E14" s="13">
        <f>Vlieland!CG14</f>
        <v>83</v>
      </c>
      <c r="F14" s="14">
        <f>Vlieland!CH14</f>
        <v>17</v>
      </c>
      <c r="G14" s="13">
        <f>Terschelling!BE14</f>
        <v>115</v>
      </c>
      <c r="H14" s="14">
        <f>Terschelling!BF14</f>
        <v>158</v>
      </c>
      <c r="I14" s="13">
        <f>Ameland!BE14</f>
        <v>152</v>
      </c>
      <c r="J14" s="14">
        <f>Ameland!BF14</f>
        <v>55</v>
      </c>
      <c r="K14" s="13">
        <f>'Schier-W'!C14</f>
        <v>12</v>
      </c>
      <c r="L14" s="14">
        <f>'Schier-W'!D14</f>
        <v>2</v>
      </c>
      <c r="M14" s="13">
        <f>'Schier-O'!BK14</f>
        <v>3</v>
      </c>
      <c r="N14" s="14">
        <f>'Schier-O'!BL14</f>
        <v>5</v>
      </c>
      <c r="O14" s="13">
        <f>'Schier-B'!BK14</f>
        <v>101</v>
      </c>
      <c r="P14" s="14">
        <f>'Schier-B'!BL14</f>
        <v>722</v>
      </c>
      <c r="Q14" s="13">
        <f t="shared" si="0"/>
        <v>506</v>
      </c>
      <c r="R14" s="14">
        <f t="shared" si="1"/>
        <v>966</v>
      </c>
    </row>
    <row r="15" spans="1:18" ht="15.75" customHeight="1" x14ac:dyDescent="0.2">
      <c r="A15" s="113"/>
      <c r="B15" s="12" t="s">
        <v>46</v>
      </c>
      <c r="C15" s="13">
        <f>Texel!DG15</f>
        <v>16</v>
      </c>
      <c r="D15" s="14">
        <f>Texel!DH15</f>
        <v>0</v>
      </c>
      <c r="E15" s="13">
        <f>Vlieland!CG15</f>
        <v>88</v>
      </c>
      <c r="F15" s="14">
        <f>Vlieland!CH15</f>
        <v>1</v>
      </c>
      <c r="G15" s="13">
        <f>Terschelling!BE15</f>
        <v>67</v>
      </c>
      <c r="H15" s="14">
        <f>Terschelling!BF15</f>
        <v>7</v>
      </c>
      <c r="I15" s="13">
        <f>Ameland!BE15</f>
        <v>49</v>
      </c>
      <c r="J15" s="14">
        <f>Ameland!BF15</f>
        <v>4</v>
      </c>
      <c r="K15" s="13">
        <f>'Schier-W'!C15</f>
        <v>18</v>
      </c>
      <c r="L15" s="14">
        <f>'Schier-W'!D15</f>
        <v>0</v>
      </c>
      <c r="M15" s="13">
        <f>'Schier-O'!BK15</f>
        <v>4</v>
      </c>
      <c r="N15" s="14">
        <f>'Schier-O'!BL15</f>
        <v>0</v>
      </c>
      <c r="O15" s="13">
        <f>'Schier-B'!BK15</f>
        <v>305</v>
      </c>
      <c r="P15" s="14">
        <f>'Schier-B'!BL15</f>
        <v>3</v>
      </c>
      <c r="Q15" s="13">
        <f t="shared" si="0"/>
        <v>547</v>
      </c>
      <c r="R15" s="14">
        <f t="shared" si="1"/>
        <v>15</v>
      </c>
    </row>
    <row r="16" spans="1:18" ht="15.75" customHeight="1" x14ac:dyDescent="0.2">
      <c r="A16" s="113"/>
      <c r="B16" s="12" t="s">
        <v>47</v>
      </c>
      <c r="C16" s="13">
        <f>Texel!DG16</f>
        <v>13</v>
      </c>
      <c r="D16" s="14">
        <f>Texel!DH16</f>
        <v>0</v>
      </c>
      <c r="E16" s="13">
        <f>Vlieland!CG16</f>
        <v>2</v>
      </c>
      <c r="F16" s="14">
        <f>Vlieland!CH16</f>
        <v>0</v>
      </c>
      <c r="G16" s="13">
        <f>Terschelling!BE16</f>
        <v>4</v>
      </c>
      <c r="H16" s="14">
        <f>Terschelling!BF16</f>
        <v>1</v>
      </c>
      <c r="I16" s="13">
        <f>Ameland!BE16</f>
        <v>20</v>
      </c>
      <c r="J16" s="14">
        <f>Ameland!BF16</f>
        <v>6</v>
      </c>
      <c r="K16" s="13">
        <f>'Schier-W'!C16</f>
        <v>0</v>
      </c>
      <c r="L16" s="14">
        <f>'Schier-W'!D16</f>
        <v>0</v>
      </c>
      <c r="M16" s="13">
        <f>'Schier-O'!BK16</f>
        <v>0</v>
      </c>
      <c r="N16" s="14">
        <f>'Schier-O'!BL16</f>
        <v>0</v>
      </c>
      <c r="O16" s="13">
        <f>'Schier-B'!BK16</f>
        <v>17</v>
      </c>
      <c r="P16" s="14">
        <f>'Schier-B'!BL16</f>
        <v>4</v>
      </c>
      <c r="Q16" s="13">
        <f t="shared" si="0"/>
        <v>56</v>
      </c>
      <c r="R16" s="14">
        <f t="shared" si="1"/>
        <v>11</v>
      </c>
    </row>
    <row r="17" spans="1:18" ht="15.75" customHeight="1" x14ac:dyDescent="0.2">
      <c r="A17" s="113"/>
      <c r="B17" s="12" t="s">
        <v>48</v>
      </c>
      <c r="C17" s="13">
        <f>Texel!DG17</f>
        <v>1</v>
      </c>
      <c r="D17" s="14">
        <f>Texel!DH17</f>
        <v>0</v>
      </c>
      <c r="E17" s="13">
        <f>Vlieland!CG17</f>
        <v>0</v>
      </c>
      <c r="F17" s="14">
        <f>Vlieland!CH17</f>
        <v>0</v>
      </c>
      <c r="G17" s="13">
        <f>Terschelling!BE17</f>
        <v>44</v>
      </c>
      <c r="H17" s="14">
        <f>Terschelling!BF17</f>
        <v>0</v>
      </c>
      <c r="I17" s="13">
        <f>Ameland!BE17</f>
        <v>4</v>
      </c>
      <c r="J17" s="14">
        <f>Ameland!BF17</f>
        <v>2</v>
      </c>
      <c r="K17" s="13">
        <f>'Schier-W'!C17</f>
        <v>0</v>
      </c>
      <c r="L17" s="14">
        <f>'Schier-W'!D17</f>
        <v>0</v>
      </c>
      <c r="M17" s="13">
        <f>'Schier-O'!BK17</f>
        <v>2</v>
      </c>
      <c r="N17" s="14">
        <f>'Schier-O'!BL17</f>
        <v>0</v>
      </c>
      <c r="O17" s="13">
        <f>'Schier-B'!BK17</f>
        <v>25</v>
      </c>
      <c r="P17" s="14">
        <f>'Schier-B'!BL17</f>
        <v>0</v>
      </c>
      <c r="Q17" s="13">
        <f t="shared" si="0"/>
        <v>76</v>
      </c>
      <c r="R17" s="14">
        <f t="shared" si="1"/>
        <v>2</v>
      </c>
    </row>
    <row r="18" spans="1:18" ht="15.75" customHeight="1" x14ac:dyDescent="0.2">
      <c r="A18" s="113"/>
      <c r="B18" s="12" t="s">
        <v>49</v>
      </c>
      <c r="C18" s="13">
        <f>Texel!DG18</f>
        <v>363</v>
      </c>
      <c r="D18" s="14">
        <f>Texel!DH18</f>
        <v>0</v>
      </c>
      <c r="E18" s="13">
        <f>Vlieland!CG18</f>
        <v>372</v>
      </c>
      <c r="F18" s="14">
        <f>Vlieland!CH18</f>
        <v>1</v>
      </c>
      <c r="G18" s="13">
        <f>Terschelling!BE18</f>
        <v>367</v>
      </c>
      <c r="H18" s="14">
        <f>Terschelling!BF18</f>
        <v>9</v>
      </c>
      <c r="I18" s="13">
        <f>Ameland!BE18</f>
        <v>187</v>
      </c>
      <c r="J18" s="14">
        <f>Ameland!BF18</f>
        <v>25</v>
      </c>
      <c r="K18" s="13">
        <f>'Schier-W'!C18</f>
        <v>11</v>
      </c>
      <c r="L18" s="14">
        <f>'Schier-W'!D18</f>
        <v>0</v>
      </c>
      <c r="M18" s="13">
        <f>'Schier-O'!BK18</f>
        <v>7</v>
      </c>
      <c r="N18" s="14">
        <f>'Schier-O'!BL18</f>
        <v>0</v>
      </c>
      <c r="O18" s="13">
        <f>'Schier-B'!BK18</f>
        <v>74</v>
      </c>
      <c r="P18" s="14">
        <f>'Schier-B'!BL18</f>
        <v>31</v>
      </c>
      <c r="Q18" s="13">
        <f t="shared" si="0"/>
        <v>1381</v>
      </c>
      <c r="R18" s="14">
        <f t="shared" si="1"/>
        <v>66</v>
      </c>
    </row>
    <row r="19" spans="1:18" ht="15.75" customHeight="1" x14ac:dyDescent="0.2">
      <c r="A19" s="113"/>
      <c r="B19" s="12" t="s">
        <v>50</v>
      </c>
      <c r="C19" s="13">
        <f>Texel!DG19</f>
        <v>0</v>
      </c>
      <c r="D19" s="14">
        <f>Texel!DH19</f>
        <v>0</v>
      </c>
      <c r="E19" s="13">
        <f>Vlieland!CG19</f>
        <v>25</v>
      </c>
      <c r="F19" s="14">
        <f>Vlieland!CH19</f>
        <v>0</v>
      </c>
      <c r="G19" s="13">
        <f>Terschelling!BE19</f>
        <v>1</v>
      </c>
      <c r="H19" s="14">
        <f>Terschelling!BF19</f>
        <v>0</v>
      </c>
      <c r="I19" s="13">
        <f>Ameland!BE19</f>
        <v>12</v>
      </c>
      <c r="J19" s="14">
        <f>Ameland!BF19</f>
        <v>3</v>
      </c>
      <c r="K19" s="13">
        <f>'Schier-W'!C19</f>
        <v>0</v>
      </c>
      <c r="L19" s="14">
        <f>'Schier-W'!D19</f>
        <v>0</v>
      </c>
      <c r="M19" s="13">
        <f>'Schier-O'!BK19</f>
        <v>4</v>
      </c>
      <c r="N19" s="14">
        <f>'Schier-O'!BL19</f>
        <v>0</v>
      </c>
      <c r="O19" s="13">
        <f>'Schier-B'!BK19</f>
        <v>2</v>
      </c>
      <c r="P19" s="14">
        <f>'Schier-B'!BL19</f>
        <v>0</v>
      </c>
      <c r="Q19" s="13">
        <f t="shared" si="0"/>
        <v>44</v>
      </c>
      <c r="R19" s="14">
        <f t="shared" si="1"/>
        <v>3</v>
      </c>
    </row>
    <row r="20" spans="1:18" ht="15.75" customHeight="1" x14ac:dyDescent="0.2">
      <c r="A20" s="113"/>
      <c r="B20" s="12" t="s">
        <v>51</v>
      </c>
      <c r="C20" s="13">
        <f>Texel!DG20</f>
        <v>0</v>
      </c>
      <c r="D20" s="14">
        <f>Texel!DH20</f>
        <v>0</v>
      </c>
      <c r="E20" s="13">
        <f>Vlieland!CG20</f>
        <v>1</v>
      </c>
      <c r="F20" s="14">
        <f>Vlieland!CH20</f>
        <v>0</v>
      </c>
      <c r="G20" s="13">
        <f>Terschelling!BE20</f>
        <v>17</v>
      </c>
      <c r="H20" s="14">
        <f>Terschelling!BF20</f>
        <v>2</v>
      </c>
      <c r="I20" s="13">
        <f>Ameland!BE20</f>
        <v>34</v>
      </c>
      <c r="J20" s="14">
        <f>Ameland!BF20</f>
        <v>0</v>
      </c>
      <c r="K20" s="13">
        <f>'Schier-W'!C20</f>
        <v>0</v>
      </c>
      <c r="L20" s="14">
        <f>'Schier-W'!D20</f>
        <v>0</v>
      </c>
      <c r="M20" s="13">
        <f>'Schier-O'!BK20</f>
        <v>8</v>
      </c>
      <c r="N20" s="14">
        <f>'Schier-O'!BL20</f>
        <v>0</v>
      </c>
      <c r="O20" s="13">
        <f>'Schier-B'!BK20</f>
        <v>13</v>
      </c>
      <c r="P20" s="14">
        <f>'Schier-B'!BL20</f>
        <v>0</v>
      </c>
      <c r="Q20" s="13">
        <f t="shared" si="0"/>
        <v>73</v>
      </c>
      <c r="R20" s="14">
        <f t="shared" si="1"/>
        <v>2</v>
      </c>
    </row>
    <row r="21" spans="1:18" ht="15.75" customHeight="1" x14ac:dyDescent="0.2">
      <c r="A21" s="113"/>
      <c r="B21" s="12" t="s">
        <v>52</v>
      </c>
      <c r="C21" s="13">
        <f>Texel!DG21</f>
        <v>7</v>
      </c>
      <c r="D21" s="14">
        <f>Texel!DH21</f>
        <v>0</v>
      </c>
      <c r="E21" s="13">
        <f>Vlieland!CG21</f>
        <v>2</v>
      </c>
      <c r="F21" s="14">
        <f>Vlieland!CH21</f>
        <v>1</v>
      </c>
      <c r="G21" s="13">
        <f>Terschelling!BE21</f>
        <v>3</v>
      </c>
      <c r="H21" s="14">
        <f>Terschelling!BF21</f>
        <v>1</v>
      </c>
      <c r="I21" s="13">
        <f>Ameland!BE21</f>
        <v>12</v>
      </c>
      <c r="J21" s="14">
        <f>Ameland!BF21</f>
        <v>0</v>
      </c>
      <c r="K21" s="13">
        <f>'Schier-W'!C21</f>
        <v>3</v>
      </c>
      <c r="L21" s="14">
        <f>'Schier-W'!D21</f>
        <v>2</v>
      </c>
      <c r="M21" s="13">
        <f>'Schier-O'!BK21</f>
        <v>0</v>
      </c>
      <c r="N21" s="14">
        <f>'Schier-O'!BL21</f>
        <v>0</v>
      </c>
      <c r="O21" s="13">
        <f>'Schier-B'!BK21</f>
        <v>0</v>
      </c>
      <c r="P21" s="14">
        <f>'Schier-B'!BL21</f>
        <v>0</v>
      </c>
      <c r="Q21" s="13">
        <f t="shared" si="0"/>
        <v>27</v>
      </c>
      <c r="R21" s="14">
        <f t="shared" si="1"/>
        <v>4</v>
      </c>
    </row>
    <row r="22" spans="1:18" ht="15.75" customHeight="1" x14ac:dyDescent="0.2">
      <c r="A22" s="113"/>
      <c r="B22" s="12" t="s">
        <v>53</v>
      </c>
      <c r="C22" s="13">
        <f>Texel!DG22</f>
        <v>0</v>
      </c>
      <c r="D22" s="14">
        <f>Texel!DH22</f>
        <v>0</v>
      </c>
      <c r="E22" s="13">
        <f>Vlieland!CG22</f>
        <v>0</v>
      </c>
      <c r="F22" s="14">
        <f>Vlieland!CH22</f>
        <v>0</v>
      </c>
      <c r="G22" s="13">
        <f>Terschelling!BE22</f>
        <v>1</v>
      </c>
      <c r="H22" s="14">
        <f>Terschelling!BF22</f>
        <v>0</v>
      </c>
      <c r="I22" s="13">
        <f>Ameland!BE22</f>
        <v>2</v>
      </c>
      <c r="J22" s="14">
        <f>Ameland!BF22</f>
        <v>0</v>
      </c>
      <c r="K22" s="13">
        <f>'Schier-W'!C22</f>
        <v>0</v>
      </c>
      <c r="L22" s="14">
        <f>'Schier-W'!D22</f>
        <v>0</v>
      </c>
      <c r="M22" s="13">
        <f>'Schier-O'!BK22</f>
        <v>0</v>
      </c>
      <c r="N22" s="14">
        <f>'Schier-O'!BL22</f>
        <v>0</v>
      </c>
      <c r="O22" s="13">
        <f>'Schier-B'!BK22</f>
        <v>1</v>
      </c>
      <c r="P22" s="14">
        <f>'Schier-B'!BL22</f>
        <v>1</v>
      </c>
      <c r="Q22" s="13">
        <f t="shared" si="0"/>
        <v>4</v>
      </c>
      <c r="R22" s="14">
        <f t="shared" si="1"/>
        <v>1</v>
      </c>
    </row>
    <row r="23" spans="1:18" ht="15.75" customHeight="1" x14ac:dyDescent="0.2">
      <c r="A23" s="113"/>
      <c r="B23" s="12" t="s">
        <v>54</v>
      </c>
      <c r="C23" s="13">
        <f>Texel!DG23</f>
        <v>0</v>
      </c>
      <c r="D23" s="14">
        <f>Texel!DH23</f>
        <v>0</v>
      </c>
      <c r="E23" s="13">
        <f>Vlieland!CG23</f>
        <v>1</v>
      </c>
      <c r="F23" s="14">
        <f>Vlieland!CH23</f>
        <v>0</v>
      </c>
      <c r="G23" s="13">
        <f>Terschelling!BE23</f>
        <v>13</v>
      </c>
      <c r="H23" s="14">
        <f>Terschelling!BF23</f>
        <v>0</v>
      </c>
      <c r="I23" s="13">
        <f>Ameland!BE23</f>
        <v>8</v>
      </c>
      <c r="J23" s="14">
        <f>Ameland!BF23</f>
        <v>0</v>
      </c>
      <c r="K23" s="13">
        <f>'Schier-W'!C23</f>
        <v>5</v>
      </c>
      <c r="L23" s="14">
        <f>'Schier-W'!D23</f>
        <v>0</v>
      </c>
      <c r="M23" s="13">
        <f>'Schier-O'!BK23</f>
        <v>8</v>
      </c>
      <c r="N23" s="14">
        <f>'Schier-O'!BL23</f>
        <v>0</v>
      </c>
      <c r="O23" s="13">
        <f>'Schier-B'!BK23</f>
        <v>10</v>
      </c>
      <c r="P23" s="14">
        <f>'Schier-B'!BL23</f>
        <v>0</v>
      </c>
      <c r="Q23" s="13">
        <f t="shared" si="0"/>
        <v>45</v>
      </c>
      <c r="R23" s="14">
        <f t="shared" si="1"/>
        <v>0</v>
      </c>
    </row>
    <row r="24" spans="1:18" ht="15.75" customHeight="1" x14ac:dyDescent="0.2">
      <c r="A24" s="113"/>
      <c r="B24" s="12" t="s">
        <v>55</v>
      </c>
      <c r="C24" s="13">
        <f>Texel!DG24</f>
        <v>93</v>
      </c>
      <c r="D24" s="14">
        <f>Texel!DH24</f>
        <v>1</v>
      </c>
      <c r="E24" s="13">
        <f>Vlieland!CG24</f>
        <v>31</v>
      </c>
      <c r="F24" s="14">
        <f>Vlieland!CH24</f>
        <v>0</v>
      </c>
      <c r="G24" s="13">
        <f>Terschelling!BE24</f>
        <v>12</v>
      </c>
      <c r="H24" s="14">
        <f>Terschelling!BF24</f>
        <v>0</v>
      </c>
      <c r="I24" s="13">
        <f>Ameland!BE24</f>
        <v>56</v>
      </c>
      <c r="J24" s="14">
        <f>Ameland!BF24</f>
        <v>0</v>
      </c>
      <c r="K24" s="13">
        <f>'Schier-W'!C24</f>
        <v>1</v>
      </c>
      <c r="L24" s="14">
        <f>'Schier-W'!D24</f>
        <v>0</v>
      </c>
      <c r="M24" s="13">
        <f>'Schier-O'!BK24</f>
        <v>3</v>
      </c>
      <c r="N24" s="14">
        <f>'Schier-O'!BL24</f>
        <v>0</v>
      </c>
      <c r="O24" s="13">
        <f>'Schier-B'!BK24</f>
        <v>7</v>
      </c>
      <c r="P24" s="14">
        <f>'Schier-B'!BL24</f>
        <v>0</v>
      </c>
      <c r="Q24" s="13">
        <f t="shared" si="0"/>
        <v>203</v>
      </c>
      <c r="R24" s="14">
        <f t="shared" si="1"/>
        <v>1</v>
      </c>
    </row>
    <row r="25" spans="1:18" ht="15.75" customHeight="1" x14ac:dyDescent="0.2">
      <c r="A25" s="113"/>
      <c r="B25" s="12" t="s">
        <v>56</v>
      </c>
      <c r="C25" s="13">
        <f>Texel!DG25</f>
        <v>2</v>
      </c>
      <c r="D25" s="14">
        <f>Texel!DH25</f>
        <v>0</v>
      </c>
      <c r="E25" s="13">
        <f>Vlieland!CG25</f>
        <v>3</v>
      </c>
      <c r="F25" s="14">
        <f>Vlieland!CH25</f>
        <v>0</v>
      </c>
      <c r="G25" s="13">
        <f>Terschelling!BE25</f>
        <v>0</v>
      </c>
      <c r="H25" s="14">
        <f>Terschelling!BF25</f>
        <v>0</v>
      </c>
      <c r="I25" s="13">
        <f>Ameland!BE25</f>
        <v>18</v>
      </c>
      <c r="J25" s="14">
        <f>Ameland!BF25</f>
        <v>3</v>
      </c>
      <c r="K25" s="13">
        <f>'Schier-W'!C25</f>
        <v>0</v>
      </c>
      <c r="L25" s="14">
        <f>'Schier-W'!D25</f>
        <v>0</v>
      </c>
      <c r="M25" s="13">
        <f>'Schier-O'!BK25</f>
        <v>1</v>
      </c>
      <c r="N25" s="14">
        <f>'Schier-O'!BL25</f>
        <v>0</v>
      </c>
      <c r="O25" s="13">
        <f>'Schier-B'!BK25</f>
        <v>0</v>
      </c>
      <c r="P25" s="14">
        <f>'Schier-B'!BL25</f>
        <v>0</v>
      </c>
      <c r="Q25" s="13">
        <f t="shared" si="0"/>
        <v>24</v>
      </c>
      <c r="R25" s="14">
        <f t="shared" si="1"/>
        <v>3</v>
      </c>
    </row>
    <row r="26" spans="1:18" ht="15.75" customHeight="1" thickBot="1" x14ac:dyDescent="0.25">
      <c r="A26" s="114"/>
      <c r="B26" s="15" t="s">
        <v>57</v>
      </c>
      <c r="C26" s="16">
        <f>Texel!DG26</f>
        <v>0</v>
      </c>
      <c r="D26" s="17">
        <f>Texel!DH26</f>
        <v>0</v>
      </c>
      <c r="E26" s="16">
        <f>Vlieland!CG26</f>
        <v>0</v>
      </c>
      <c r="F26" s="17">
        <f>Vlieland!CH26</f>
        <v>0</v>
      </c>
      <c r="G26" s="16">
        <f>Terschelling!BE26</f>
        <v>0</v>
      </c>
      <c r="H26" s="17">
        <f>Terschelling!BF26</f>
        <v>0</v>
      </c>
      <c r="I26" s="16">
        <f>Ameland!BE26</f>
        <v>0</v>
      </c>
      <c r="J26" s="17">
        <f>Ameland!BF26</f>
        <v>4</v>
      </c>
      <c r="K26" s="16">
        <f>'Schier-W'!C26</f>
        <v>0</v>
      </c>
      <c r="L26" s="17">
        <f>'Schier-W'!D26</f>
        <v>0</v>
      </c>
      <c r="M26" s="16">
        <f>'Schier-O'!BK26</f>
        <v>0</v>
      </c>
      <c r="N26" s="17">
        <f>'Schier-O'!BL26</f>
        <v>0</v>
      </c>
      <c r="O26" s="16">
        <f>'Schier-B'!BK26</f>
        <v>0</v>
      </c>
      <c r="P26" s="17">
        <f>'Schier-B'!BL26</f>
        <v>0</v>
      </c>
      <c r="Q26" s="16">
        <f t="shared" si="0"/>
        <v>0</v>
      </c>
      <c r="R26" s="17">
        <f t="shared" si="1"/>
        <v>4</v>
      </c>
    </row>
    <row r="27" spans="1:18" ht="15.75" customHeight="1" x14ac:dyDescent="0.2">
      <c r="A27" s="112" t="s">
        <v>58</v>
      </c>
      <c r="B27" s="18" t="s">
        <v>59</v>
      </c>
      <c r="C27" s="19">
        <f>Texel!DG27</f>
        <v>0</v>
      </c>
      <c r="D27" s="20">
        <f>Texel!DH27</f>
        <v>0</v>
      </c>
      <c r="E27" s="19">
        <f>Vlieland!CG27</f>
        <v>0</v>
      </c>
      <c r="F27" s="20">
        <f>Vlieland!CH27</f>
        <v>0</v>
      </c>
      <c r="G27" s="19">
        <f>Terschelling!BE27</f>
        <v>0</v>
      </c>
      <c r="H27" s="20">
        <f>Terschelling!BF27</f>
        <v>0</v>
      </c>
      <c r="I27" s="19">
        <f>Ameland!BE27</f>
        <v>0</v>
      </c>
      <c r="J27" s="20">
        <f>Ameland!BF27</f>
        <v>0</v>
      </c>
      <c r="K27" s="19">
        <f>'Schier-W'!C27</f>
        <v>0</v>
      </c>
      <c r="L27" s="20">
        <f>'Schier-W'!D27</f>
        <v>0</v>
      </c>
      <c r="M27" s="19">
        <f>'Schier-O'!BK27</f>
        <v>0</v>
      </c>
      <c r="N27" s="20">
        <f>'Schier-O'!BL27</f>
        <v>0</v>
      </c>
      <c r="O27" s="19">
        <f>'Schier-B'!BK27</f>
        <v>0</v>
      </c>
      <c r="P27" s="20">
        <f>'Schier-B'!BL27</f>
        <v>0</v>
      </c>
      <c r="Q27" s="19">
        <f t="shared" si="0"/>
        <v>0</v>
      </c>
      <c r="R27" s="20">
        <f t="shared" si="1"/>
        <v>0</v>
      </c>
    </row>
    <row r="28" spans="1:18" ht="15.75" customHeight="1" x14ac:dyDescent="0.2">
      <c r="A28" s="113"/>
      <c r="B28" s="12" t="s">
        <v>60</v>
      </c>
      <c r="C28" s="13">
        <f>Texel!DG28</f>
        <v>3</v>
      </c>
      <c r="D28" s="14">
        <f>Texel!DH28</f>
        <v>0</v>
      </c>
      <c r="E28" s="13">
        <f>Vlieland!CG28</f>
        <v>3</v>
      </c>
      <c r="F28" s="14">
        <f>Vlieland!CH28</f>
        <v>0</v>
      </c>
      <c r="G28" s="13">
        <f>Terschelling!BE28</f>
        <v>3</v>
      </c>
      <c r="H28" s="14">
        <f>Terschelling!BF28</f>
        <v>0</v>
      </c>
      <c r="I28" s="13">
        <f>Ameland!BE28</f>
        <v>0</v>
      </c>
      <c r="J28" s="14">
        <f>Ameland!BF28</f>
        <v>1</v>
      </c>
      <c r="K28" s="13">
        <f>'Schier-W'!C28</f>
        <v>0</v>
      </c>
      <c r="L28" s="14">
        <f>'Schier-W'!D28</f>
        <v>0</v>
      </c>
      <c r="M28" s="13">
        <f>'Schier-O'!BK28</f>
        <v>0</v>
      </c>
      <c r="N28" s="14">
        <f>'Schier-O'!BL28</f>
        <v>0</v>
      </c>
      <c r="O28" s="13">
        <f>'Schier-B'!BK28</f>
        <v>0</v>
      </c>
      <c r="P28" s="14">
        <f>'Schier-B'!BL28</f>
        <v>0</v>
      </c>
      <c r="Q28" s="13">
        <f t="shared" si="0"/>
        <v>9</v>
      </c>
      <c r="R28" s="14">
        <f t="shared" si="1"/>
        <v>1</v>
      </c>
    </row>
    <row r="29" spans="1:18" ht="15.75" customHeight="1" x14ac:dyDescent="0.2">
      <c r="A29" s="113"/>
      <c r="B29" s="12" t="s">
        <v>61</v>
      </c>
      <c r="C29" s="13">
        <f>Texel!DG29</f>
        <v>0</v>
      </c>
      <c r="D29" s="14">
        <f>Texel!DH29</f>
        <v>0</v>
      </c>
      <c r="E29" s="13">
        <f>Vlieland!CG29</f>
        <v>0</v>
      </c>
      <c r="F29" s="14">
        <f>Vlieland!CH29</f>
        <v>0</v>
      </c>
      <c r="G29" s="13">
        <f>Terschelling!BE29</f>
        <v>2</v>
      </c>
      <c r="H29" s="14">
        <f>Terschelling!BF29</f>
        <v>0</v>
      </c>
      <c r="I29" s="13">
        <f>Ameland!BE29</f>
        <v>0</v>
      </c>
      <c r="J29" s="14">
        <f>Ameland!BF29</f>
        <v>5</v>
      </c>
      <c r="K29" s="13">
        <f>'Schier-W'!C29</f>
        <v>0</v>
      </c>
      <c r="L29" s="14">
        <f>'Schier-W'!D29</f>
        <v>0</v>
      </c>
      <c r="M29" s="13">
        <f>'Schier-O'!BK29</f>
        <v>0</v>
      </c>
      <c r="N29" s="14">
        <f>'Schier-O'!BL29</f>
        <v>0</v>
      </c>
      <c r="O29" s="13">
        <f>'Schier-B'!BK29</f>
        <v>0</v>
      </c>
      <c r="P29" s="14">
        <f>'Schier-B'!BL29</f>
        <v>0</v>
      </c>
      <c r="Q29" s="13">
        <f t="shared" si="0"/>
        <v>2</v>
      </c>
      <c r="R29" s="14">
        <f t="shared" si="1"/>
        <v>5</v>
      </c>
    </row>
    <row r="30" spans="1:18" ht="15.75" customHeight="1" x14ac:dyDescent="0.2">
      <c r="A30" s="113"/>
      <c r="B30" s="12" t="s">
        <v>62</v>
      </c>
      <c r="C30" s="13">
        <f>Texel!DG30</f>
        <v>8</v>
      </c>
      <c r="D30" s="14">
        <f>Texel!DH30</f>
        <v>0</v>
      </c>
      <c r="E30" s="13">
        <f>Vlieland!CG30</f>
        <v>0</v>
      </c>
      <c r="F30" s="14">
        <f>Vlieland!CH30</f>
        <v>0</v>
      </c>
      <c r="G30" s="13">
        <f>Terschelling!BE30</f>
        <v>0</v>
      </c>
      <c r="H30" s="14">
        <f>Terschelling!BF30</f>
        <v>0</v>
      </c>
      <c r="I30" s="13">
        <f>Ameland!BE30</f>
        <v>0</v>
      </c>
      <c r="J30" s="14">
        <f>Ameland!BF30</f>
        <v>0</v>
      </c>
      <c r="K30" s="13">
        <f>'Schier-W'!C30</f>
        <v>0</v>
      </c>
      <c r="L30" s="14">
        <f>'Schier-W'!D30</f>
        <v>0</v>
      </c>
      <c r="M30" s="13">
        <f>'Schier-O'!BK30</f>
        <v>0</v>
      </c>
      <c r="N30" s="14">
        <f>'Schier-O'!BL30</f>
        <v>0</v>
      </c>
      <c r="O30" s="13">
        <f>'Schier-B'!BK30</f>
        <v>1</v>
      </c>
      <c r="P30" s="14">
        <f>'Schier-B'!BL30</f>
        <v>0</v>
      </c>
      <c r="Q30" s="13">
        <f t="shared" si="0"/>
        <v>9</v>
      </c>
      <c r="R30" s="14">
        <f t="shared" si="1"/>
        <v>0</v>
      </c>
    </row>
    <row r="31" spans="1:18" ht="15.75" customHeight="1" x14ac:dyDescent="0.2">
      <c r="A31" s="113"/>
      <c r="B31" s="12" t="s">
        <v>63</v>
      </c>
      <c r="C31" s="13">
        <f>Texel!DG31</f>
        <v>0</v>
      </c>
      <c r="D31" s="14">
        <f>Texel!DH31</f>
        <v>0</v>
      </c>
      <c r="E31" s="13">
        <f>Vlieland!CG31</f>
        <v>0</v>
      </c>
      <c r="F31" s="14">
        <f>Vlieland!CH31</f>
        <v>0</v>
      </c>
      <c r="G31" s="13">
        <f>Terschelling!BE31</f>
        <v>0</v>
      </c>
      <c r="H31" s="14">
        <f>Terschelling!BF31</f>
        <v>0</v>
      </c>
      <c r="I31" s="13">
        <f>Ameland!BE31</f>
        <v>0</v>
      </c>
      <c r="J31" s="14">
        <f>Ameland!BF31</f>
        <v>0</v>
      </c>
      <c r="K31" s="13">
        <f>'Schier-W'!C31</f>
        <v>0</v>
      </c>
      <c r="L31" s="14">
        <f>'Schier-W'!D31</f>
        <v>0</v>
      </c>
      <c r="M31" s="13">
        <f>'Schier-O'!BK31</f>
        <v>0</v>
      </c>
      <c r="N31" s="14">
        <f>'Schier-O'!BL31</f>
        <v>0</v>
      </c>
      <c r="O31" s="13">
        <f>'Schier-B'!BK31</f>
        <v>0</v>
      </c>
      <c r="P31" s="14">
        <f>'Schier-B'!BL31</f>
        <v>0</v>
      </c>
      <c r="Q31" s="13">
        <f t="shared" si="0"/>
        <v>0</v>
      </c>
      <c r="R31" s="14">
        <f t="shared" si="1"/>
        <v>0</v>
      </c>
    </row>
    <row r="32" spans="1:18" ht="15.75" customHeight="1" x14ac:dyDescent="0.2">
      <c r="A32" s="113"/>
      <c r="B32" s="12" t="s">
        <v>64</v>
      </c>
      <c r="C32" s="13">
        <f>Texel!DG32</f>
        <v>0</v>
      </c>
      <c r="D32" s="14">
        <f>Texel!DH32</f>
        <v>0</v>
      </c>
      <c r="E32" s="13">
        <f>Vlieland!CG32</f>
        <v>0</v>
      </c>
      <c r="F32" s="14">
        <f>Vlieland!CH32</f>
        <v>0</v>
      </c>
      <c r="G32" s="13">
        <f>Terschelling!BE32</f>
        <v>0</v>
      </c>
      <c r="H32" s="14">
        <f>Terschelling!BF32</f>
        <v>1</v>
      </c>
      <c r="I32" s="13">
        <f>Ameland!BE32</f>
        <v>0</v>
      </c>
      <c r="J32" s="14">
        <f>Ameland!BF32</f>
        <v>15</v>
      </c>
      <c r="K32" s="13">
        <f>'Schier-W'!C32</f>
        <v>0</v>
      </c>
      <c r="L32" s="14">
        <f>'Schier-W'!D32</f>
        <v>0</v>
      </c>
      <c r="M32" s="13">
        <f>'Schier-O'!BK32</f>
        <v>0</v>
      </c>
      <c r="N32" s="14">
        <f>'Schier-O'!BL32</f>
        <v>0</v>
      </c>
      <c r="O32" s="13">
        <f>'Schier-B'!BK32</f>
        <v>0</v>
      </c>
      <c r="P32" s="14">
        <f>'Schier-B'!BL32</f>
        <v>0</v>
      </c>
      <c r="Q32" s="13">
        <f t="shared" si="0"/>
        <v>0</v>
      </c>
      <c r="R32" s="14">
        <f t="shared" si="1"/>
        <v>16</v>
      </c>
    </row>
    <row r="33" spans="1:18" ht="15.75" customHeight="1" x14ac:dyDescent="0.2">
      <c r="A33" s="113"/>
      <c r="B33" s="12" t="s">
        <v>65</v>
      </c>
      <c r="C33" s="13">
        <f>Texel!DG33</f>
        <v>0</v>
      </c>
      <c r="D33" s="14">
        <f>Texel!DH33</f>
        <v>0</v>
      </c>
      <c r="E33" s="13">
        <f>Vlieland!CG33</f>
        <v>1</v>
      </c>
      <c r="F33" s="14">
        <f>Vlieland!CH33</f>
        <v>0</v>
      </c>
      <c r="G33" s="13">
        <f>Terschelling!BE33</f>
        <v>2</v>
      </c>
      <c r="H33" s="14">
        <f>Terschelling!BF33</f>
        <v>1</v>
      </c>
      <c r="I33" s="13">
        <f>Ameland!BE33</f>
        <v>3</v>
      </c>
      <c r="J33" s="14">
        <f>Ameland!BF33</f>
        <v>2</v>
      </c>
      <c r="K33" s="13">
        <f>'Schier-W'!C33</f>
        <v>0</v>
      </c>
      <c r="L33" s="14">
        <f>'Schier-W'!D33</f>
        <v>0</v>
      </c>
      <c r="M33" s="13">
        <f>'Schier-O'!BK33</f>
        <v>0</v>
      </c>
      <c r="N33" s="14">
        <f>'Schier-O'!BL33</f>
        <v>0</v>
      </c>
      <c r="O33" s="13">
        <f>'Schier-B'!BK33</f>
        <v>0</v>
      </c>
      <c r="P33" s="14">
        <f>'Schier-B'!BL33</f>
        <v>0</v>
      </c>
      <c r="Q33" s="13">
        <f t="shared" si="0"/>
        <v>6</v>
      </c>
      <c r="R33" s="14">
        <f t="shared" si="1"/>
        <v>3</v>
      </c>
    </row>
    <row r="34" spans="1:18" ht="20.25" customHeight="1" thickBot="1" x14ac:dyDescent="0.25">
      <c r="A34" s="114"/>
      <c r="B34" s="15" t="s">
        <v>66</v>
      </c>
      <c r="C34" s="16">
        <f>Texel!DG34</f>
        <v>1</v>
      </c>
      <c r="D34" s="17">
        <f>Texel!DH34</f>
        <v>0</v>
      </c>
      <c r="E34" s="16">
        <f>Vlieland!CG34</f>
        <v>1</v>
      </c>
      <c r="F34" s="17">
        <f>Vlieland!CH34</f>
        <v>0</v>
      </c>
      <c r="G34" s="16">
        <f>Terschelling!BE34</f>
        <v>1</v>
      </c>
      <c r="H34" s="17">
        <f>Terschelling!BF34</f>
        <v>0</v>
      </c>
      <c r="I34" s="16">
        <f>Ameland!BE34</f>
        <v>0</v>
      </c>
      <c r="J34" s="17">
        <f>Ameland!BF34</f>
        <v>0</v>
      </c>
      <c r="K34" s="16">
        <f>'Schier-W'!C34</f>
        <v>0</v>
      </c>
      <c r="L34" s="17">
        <f>'Schier-W'!D34</f>
        <v>0</v>
      </c>
      <c r="M34" s="16">
        <f>'Schier-O'!BK34</f>
        <v>0</v>
      </c>
      <c r="N34" s="17">
        <f>'Schier-O'!BL34</f>
        <v>0</v>
      </c>
      <c r="O34" s="16">
        <f>'Schier-B'!BK34</f>
        <v>0</v>
      </c>
      <c r="P34" s="17">
        <f>'Schier-B'!BL34</f>
        <v>0</v>
      </c>
      <c r="Q34" s="16">
        <f t="shared" si="0"/>
        <v>3</v>
      </c>
      <c r="R34" s="17">
        <f t="shared" si="1"/>
        <v>0</v>
      </c>
    </row>
    <row r="35" spans="1:18" ht="15.75" customHeight="1" x14ac:dyDescent="0.2">
      <c r="A35" s="112" t="s">
        <v>67</v>
      </c>
      <c r="B35" s="39" t="s">
        <v>132</v>
      </c>
      <c r="C35" s="19">
        <f>Texel!DG35</f>
        <v>2</v>
      </c>
      <c r="D35" s="20">
        <f>Texel!DH35</f>
        <v>0</v>
      </c>
      <c r="E35" s="19">
        <f>Vlieland!CG35</f>
        <v>1</v>
      </c>
      <c r="F35" s="20">
        <f>Vlieland!CH35</f>
        <v>0</v>
      </c>
      <c r="G35" s="19">
        <f>Terschelling!BE35</f>
        <v>0</v>
      </c>
      <c r="H35" s="20">
        <f>Terschelling!BF35</f>
        <v>0</v>
      </c>
      <c r="I35" s="19">
        <f>Ameland!BE35</f>
        <v>6</v>
      </c>
      <c r="J35" s="20">
        <f>Ameland!BF35</f>
        <v>1</v>
      </c>
      <c r="K35" s="19">
        <f>'Schier-W'!C35</f>
        <v>0</v>
      </c>
      <c r="L35" s="20">
        <f>'Schier-W'!D35</f>
        <v>0</v>
      </c>
      <c r="M35" s="19">
        <f>'Schier-O'!BK35</f>
        <v>0</v>
      </c>
      <c r="N35" s="20">
        <f>'Schier-O'!BL35</f>
        <v>0</v>
      </c>
      <c r="O35" s="19">
        <f>'Schier-B'!BK35</f>
        <v>0</v>
      </c>
      <c r="P35" s="20">
        <f>'Schier-B'!BL35</f>
        <v>0</v>
      </c>
      <c r="Q35" s="19">
        <f t="shared" si="0"/>
        <v>9</v>
      </c>
      <c r="R35" s="20">
        <f t="shared" si="1"/>
        <v>1</v>
      </c>
    </row>
    <row r="36" spans="1:18" ht="15.75" customHeight="1" x14ac:dyDescent="0.2">
      <c r="A36" s="113"/>
      <c r="B36" s="56" t="s">
        <v>155</v>
      </c>
      <c r="C36" s="13">
        <f>Texel!DG36</f>
        <v>0</v>
      </c>
      <c r="D36" s="14">
        <f>Texel!DH36</f>
        <v>0</v>
      </c>
      <c r="E36" s="13">
        <f>Vlieland!CG36</f>
        <v>0</v>
      </c>
      <c r="F36" s="14">
        <f>Vlieland!CH36</f>
        <v>0</v>
      </c>
      <c r="G36" s="13">
        <f>Terschelling!BE36</f>
        <v>0</v>
      </c>
      <c r="H36" s="14">
        <f>Terschelling!BF36</f>
        <v>0</v>
      </c>
      <c r="I36" s="13">
        <f>Ameland!BE36</f>
        <v>0</v>
      </c>
      <c r="J36" s="14">
        <f>Ameland!BF36</f>
        <v>0</v>
      </c>
      <c r="K36" s="13">
        <f>'Schier-W'!C36</f>
        <v>0</v>
      </c>
      <c r="L36" s="14">
        <f>'Schier-W'!D36</f>
        <v>0</v>
      </c>
      <c r="M36" s="13">
        <f>'Schier-O'!BK36</f>
        <v>0</v>
      </c>
      <c r="N36" s="14">
        <f>'Schier-O'!BL36</f>
        <v>0</v>
      </c>
      <c r="O36" s="13">
        <f>'Schier-B'!BK36</f>
        <v>0</v>
      </c>
      <c r="P36" s="14">
        <f>'Schier-B'!BL36</f>
        <v>0</v>
      </c>
      <c r="Q36" s="13">
        <f t="shared" si="0"/>
        <v>0</v>
      </c>
      <c r="R36" s="14">
        <f t="shared" si="1"/>
        <v>0</v>
      </c>
    </row>
    <row r="37" spans="1:18" ht="15.75" customHeight="1" x14ac:dyDescent="0.2">
      <c r="A37" s="113"/>
      <c r="B37" s="56" t="s">
        <v>157</v>
      </c>
      <c r="C37" s="13">
        <f>Texel!DG37</f>
        <v>4</v>
      </c>
      <c r="D37" s="14">
        <f>Texel!DH37</f>
        <v>0</v>
      </c>
      <c r="E37" s="13">
        <f>Vlieland!CG37</f>
        <v>0</v>
      </c>
      <c r="F37" s="14">
        <f>Vlieland!CH37</f>
        <v>0</v>
      </c>
      <c r="G37" s="13">
        <f>Terschelling!BE37</f>
        <v>0</v>
      </c>
      <c r="H37" s="14">
        <f>Terschelling!BF37</f>
        <v>0</v>
      </c>
      <c r="I37" s="13">
        <f>Ameland!BE37</f>
        <v>0</v>
      </c>
      <c r="J37" s="14">
        <f>Ameland!BF37</f>
        <v>0</v>
      </c>
      <c r="K37" s="13">
        <f>'Schier-W'!C37</f>
        <v>0</v>
      </c>
      <c r="L37" s="14">
        <f>'Schier-W'!D37</f>
        <v>0</v>
      </c>
      <c r="M37" s="13">
        <f>'Schier-O'!BK37</f>
        <v>0</v>
      </c>
      <c r="N37" s="14">
        <f>'Schier-O'!BL37</f>
        <v>0</v>
      </c>
      <c r="O37" s="13">
        <f>'Schier-B'!BK37</f>
        <v>0</v>
      </c>
      <c r="P37" s="14">
        <f>'Schier-B'!BL37</f>
        <v>0</v>
      </c>
      <c r="Q37" s="13">
        <f t="shared" si="0"/>
        <v>4</v>
      </c>
      <c r="R37" s="14">
        <f t="shared" si="1"/>
        <v>0</v>
      </c>
    </row>
    <row r="38" spans="1:18" ht="15.75" customHeight="1" x14ac:dyDescent="0.2">
      <c r="A38" s="113"/>
      <c r="B38" s="56" t="s">
        <v>154</v>
      </c>
      <c r="C38" s="13">
        <f>Texel!DG38</f>
        <v>0</v>
      </c>
      <c r="D38" s="14">
        <f>Texel!DH38</f>
        <v>0</v>
      </c>
      <c r="E38" s="13">
        <f>Vlieland!CG38</f>
        <v>0</v>
      </c>
      <c r="F38" s="14">
        <f>Vlieland!CH38</f>
        <v>0</v>
      </c>
      <c r="G38" s="13">
        <f>Terschelling!BE38</f>
        <v>0</v>
      </c>
      <c r="H38" s="14">
        <f>Terschelling!BF38</f>
        <v>0</v>
      </c>
      <c r="I38" s="13">
        <f>Ameland!BE38</f>
        <v>0</v>
      </c>
      <c r="J38" s="14">
        <f>Ameland!BF38</f>
        <v>0</v>
      </c>
      <c r="K38" s="13">
        <f>'Schier-W'!C38</f>
        <v>0</v>
      </c>
      <c r="L38" s="14">
        <f>'Schier-W'!D38</f>
        <v>0</v>
      </c>
      <c r="M38" s="13">
        <f>'Schier-O'!BK38</f>
        <v>0</v>
      </c>
      <c r="N38" s="14">
        <f>'Schier-O'!BL38</f>
        <v>0</v>
      </c>
      <c r="O38" s="13">
        <f>'Schier-B'!BK38</f>
        <v>0</v>
      </c>
      <c r="P38" s="14">
        <f>'Schier-B'!BL38</f>
        <v>0</v>
      </c>
      <c r="Q38" s="13">
        <f t="shared" si="0"/>
        <v>0</v>
      </c>
      <c r="R38" s="14">
        <f t="shared" si="1"/>
        <v>0</v>
      </c>
    </row>
    <row r="39" spans="1:18" ht="15.75" customHeight="1" x14ac:dyDescent="0.2">
      <c r="A39" s="113"/>
      <c r="B39" s="56" t="s">
        <v>153</v>
      </c>
      <c r="C39" s="13">
        <f>Texel!DG39</f>
        <v>0</v>
      </c>
      <c r="D39" s="14">
        <f>Texel!DH39</f>
        <v>0</v>
      </c>
      <c r="E39" s="13">
        <f>Vlieland!CG39</f>
        <v>0</v>
      </c>
      <c r="F39" s="14">
        <f>Vlieland!CH39</f>
        <v>0</v>
      </c>
      <c r="G39" s="13">
        <f>Terschelling!BE39</f>
        <v>0</v>
      </c>
      <c r="H39" s="14">
        <f>Terschelling!BF39</f>
        <v>0</v>
      </c>
      <c r="I39" s="13">
        <f>Ameland!BE39</f>
        <v>0</v>
      </c>
      <c r="J39" s="14">
        <f>Ameland!BF39</f>
        <v>0</v>
      </c>
      <c r="K39" s="13">
        <f>'Schier-W'!C39</f>
        <v>0</v>
      </c>
      <c r="L39" s="14">
        <f>'Schier-W'!D39</f>
        <v>0</v>
      </c>
      <c r="M39" s="13">
        <f>'Schier-O'!BK39</f>
        <v>0</v>
      </c>
      <c r="N39" s="14">
        <f>'Schier-O'!BL39</f>
        <v>0</v>
      </c>
      <c r="O39" s="13">
        <f>'Schier-B'!BK39</f>
        <v>0</v>
      </c>
      <c r="P39" s="14">
        <f>'Schier-B'!BL39</f>
        <v>0</v>
      </c>
      <c r="Q39" s="13">
        <f t="shared" si="0"/>
        <v>0</v>
      </c>
      <c r="R39" s="14">
        <f t="shared" si="1"/>
        <v>0</v>
      </c>
    </row>
    <row r="40" spans="1:18" ht="15.75" customHeight="1" x14ac:dyDescent="0.2">
      <c r="A40" s="113"/>
      <c r="B40" s="56" t="s">
        <v>152</v>
      </c>
      <c r="C40" s="13">
        <f>Texel!DG40</f>
        <v>0</v>
      </c>
      <c r="D40" s="14">
        <f>Texel!DH40</f>
        <v>0</v>
      </c>
      <c r="E40" s="13">
        <f>Vlieland!CG40</f>
        <v>0</v>
      </c>
      <c r="F40" s="14">
        <f>Vlieland!CH40</f>
        <v>0</v>
      </c>
      <c r="G40" s="13">
        <f>Terschelling!BE40</f>
        <v>0</v>
      </c>
      <c r="H40" s="14">
        <f>Terschelling!BF40</f>
        <v>0</v>
      </c>
      <c r="I40" s="13">
        <f>Ameland!BE40</f>
        <v>0</v>
      </c>
      <c r="J40" s="14">
        <f>Ameland!BF40</f>
        <v>0</v>
      </c>
      <c r="K40" s="13">
        <f>'Schier-W'!C40</f>
        <v>0</v>
      </c>
      <c r="L40" s="14">
        <f>'Schier-W'!D40</f>
        <v>0</v>
      </c>
      <c r="M40" s="13">
        <f>'Schier-O'!BK40</f>
        <v>0</v>
      </c>
      <c r="N40" s="14">
        <f>'Schier-O'!BL40</f>
        <v>0</v>
      </c>
      <c r="O40" s="13">
        <f>'Schier-B'!BK40</f>
        <v>0</v>
      </c>
      <c r="P40" s="14">
        <f>'Schier-B'!BL40</f>
        <v>0</v>
      </c>
      <c r="Q40" s="13">
        <f t="shared" si="0"/>
        <v>0</v>
      </c>
      <c r="R40" s="14">
        <f t="shared" si="1"/>
        <v>0</v>
      </c>
    </row>
    <row r="41" spans="1:18" ht="15.75" customHeight="1" x14ac:dyDescent="0.2">
      <c r="A41" s="113"/>
      <c r="B41" s="56" t="s">
        <v>151</v>
      </c>
      <c r="C41" s="13">
        <f>Texel!DG41</f>
        <v>0</v>
      </c>
      <c r="D41" s="14">
        <f>Texel!DH41</f>
        <v>0</v>
      </c>
      <c r="E41" s="13">
        <f>Vlieland!CG41</f>
        <v>0</v>
      </c>
      <c r="F41" s="14">
        <f>Vlieland!CH41</f>
        <v>0</v>
      </c>
      <c r="G41" s="13">
        <f>Terschelling!BE41</f>
        <v>0</v>
      </c>
      <c r="H41" s="14">
        <f>Terschelling!BF41</f>
        <v>0</v>
      </c>
      <c r="I41" s="13">
        <f>Ameland!BE41</f>
        <v>0</v>
      </c>
      <c r="J41" s="14">
        <f>Ameland!BF41</f>
        <v>0</v>
      </c>
      <c r="K41" s="13">
        <f>'Schier-W'!C41</f>
        <v>0</v>
      </c>
      <c r="L41" s="14">
        <f>'Schier-W'!D41</f>
        <v>0</v>
      </c>
      <c r="M41" s="13">
        <f>'Schier-O'!BK41</f>
        <v>0</v>
      </c>
      <c r="N41" s="14">
        <f>'Schier-O'!BL41</f>
        <v>0</v>
      </c>
      <c r="O41" s="13">
        <f>'Schier-B'!BK41</f>
        <v>0</v>
      </c>
      <c r="P41" s="14">
        <f>'Schier-B'!BL41</f>
        <v>0</v>
      </c>
      <c r="Q41" s="13">
        <f t="shared" si="0"/>
        <v>0</v>
      </c>
      <c r="R41" s="14">
        <f t="shared" si="1"/>
        <v>0</v>
      </c>
    </row>
    <row r="42" spans="1:18" ht="15.75" customHeight="1" x14ac:dyDescent="0.2">
      <c r="A42" s="113"/>
      <c r="B42" s="56" t="s">
        <v>150</v>
      </c>
      <c r="C42" s="13">
        <f>Texel!DG42</f>
        <v>0</v>
      </c>
      <c r="D42" s="14">
        <f>Texel!DH42</f>
        <v>0</v>
      </c>
      <c r="E42" s="13">
        <f>Vlieland!CG42</f>
        <v>0</v>
      </c>
      <c r="F42" s="14">
        <f>Vlieland!CH42</f>
        <v>0</v>
      </c>
      <c r="G42" s="13">
        <f>Terschelling!BE42</f>
        <v>0</v>
      </c>
      <c r="H42" s="14">
        <f>Terschelling!BF42</f>
        <v>0</v>
      </c>
      <c r="I42" s="13">
        <f>Ameland!BE42</f>
        <v>0</v>
      </c>
      <c r="J42" s="14">
        <f>Ameland!BF42</f>
        <v>0</v>
      </c>
      <c r="K42" s="13">
        <f>'Schier-W'!C42</f>
        <v>1</v>
      </c>
      <c r="L42" s="14">
        <f>'Schier-W'!D42</f>
        <v>0</v>
      </c>
      <c r="M42" s="13">
        <f>'Schier-O'!BK42</f>
        <v>0</v>
      </c>
      <c r="N42" s="14">
        <f>'Schier-O'!BL42</f>
        <v>0</v>
      </c>
      <c r="O42" s="13">
        <f>'Schier-B'!BK42</f>
        <v>0</v>
      </c>
      <c r="P42" s="14">
        <f>'Schier-B'!BL42</f>
        <v>0</v>
      </c>
      <c r="Q42" s="13">
        <f t="shared" si="0"/>
        <v>1</v>
      </c>
      <c r="R42" s="14">
        <f t="shared" si="1"/>
        <v>0</v>
      </c>
    </row>
    <row r="43" spans="1:18" ht="15.75" customHeight="1" x14ac:dyDescent="0.2">
      <c r="A43" s="113"/>
      <c r="B43" s="68" t="s">
        <v>149</v>
      </c>
      <c r="C43" s="13">
        <f>Texel!DG43</f>
        <v>0</v>
      </c>
      <c r="D43" s="14">
        <f>Texel!DH43</f>
        <v>0</v>
      </c>
      <c r="E43" s="13">
        <f>Vlieland!CG43</f>
        <v>0</v>
      </c>
      <c r="F43" s="14">
        <f>Vlieland!CH43</f>
        <v>0</v>
      </c>
      <c r="G43" s="13">
        <f>Terschelling!BE43</f>
        <v>0</v>
      </c>
      <c r="H43" s="14">
        <f>Terschelling!BF43</f>
        <v>0</v>
      </c>
      <c r="I43" s="13">
        <f>Ameland!BE43</f>
        <v>0</v>
      </c>
      <c r="J43" s="14">
        <f>Ameland!BF43</f>
        <v>0</v>
      </c>
      <c r="K43" s="13">
        <f>'Schier-W'!C43</f>
        <v>0</v>
      </c>
      <c r="L43" s="14">
        <f>'Schier-W'!D43</f>
        <v>0</v>
      </c>
      <c r="M43" s="13">
        <f>'Schier-O'!BK43</f>
        <v>0</v>
      </c>
      <c r="N43" s="14">
        <f>'Schier-O'!BL43</f>
        <v>0</v>
      </c>
      <c r="O43" s="13">
        <f>'Schier-B'!BK43</f>
        <v>0</v>
      </c>
      <c r="P43" s="14">
        <f>'Schier-B'!BL43</f>
        <v>0</v>
      </c>
      <c r="Q43" s="13">
        <f t="shared" si="0"/>
        <v>0</v>
      </c>
      <c r="R43" s="14">
        <f t="shared" si="1"/>
        <v>0</v>
      </c>
    </row>
    <row r="44" spans="1:18" ht="15.75" customHeight="1" x14ac:dyDescent="0.2">
      <c r="A44" s="114"/>
      <c r="B44" s="68" t="s">
        <v>148</v>
      </c>
      <c r="C44" s="13">
        <f>Texel!DG44</f>
        <v>0</v>
      </c>
      <c r="D44" s="14">
        <f>Texel!DH44</f>
        <v>0</v>
      </c>
      <c r="E44" s="13">
        <f>Vlieland!CG44</f>
        <v>0</v>
      </c>
      <c r="F44" s="14">
        <f>Vlieland!CH44</f>
        <v>0</v>
      </c>
      <c r="G44" s="13">
        <f>Terschelling!BE44</f>
        <v>0</v>
      </c>
      <c r="H44" s="14">
        <f>Terschelling!BF44</f>
        <v>0</v>
      </c>
      <c r="I44" s="13">
        <f>Ameland!BE44</f>
        <v>0</v>
      </c>
      <c r="J44" s="14">
        <f>Ameland!BF44</f>
        <v>0</v>
      </c>
      <c r="K44" s="13">
        <f>'Schier-W'!C44</f>
        <v>0</v>
      </c>
      <c r="L44" s="14">
        <f>'Schier-W'!D44</f>
        <v>0</v>
      </c>
      <c r="M44" s="13">
        <f>'Schier-O'!BK44</f>
        <v>0</v>
      </c>
      <c r="N44" s="14">
        <f>'Schier-O'!BL44</f>
        <v>0</v>
      </c>
      <c r="O44" s="13">
        <f>'Schier-B'!BK44</f>
        <v>0</v>
      </c>
      <c r="P44" s="14">
        <f>'Schier-B'!BL44</f>
        <v>0</v>
      </c>
      <c r="Q44" s="13">
        <f t="shared" si="0"/>
        <v>0</v>
      </c>
      <c r="R44" s="14">
        <f t="shared" si="1"/>
        <v>0</v>
      </c>
    </row>
    <row r="45" spans="1:18" ht="15.75" customHeight="1" x14ac:dyDescent="0.2">
      <c r="B45" s="33" t="s">
        <v>172</v>
      </c>
      <c r="C45" s="13">
        <f>Texel!DG45</f>
        <v>0</v>
      </c>
      <c r="D45" s="14">
        <f>Texel!DH45</f>
        <v>0</v>
      </c>
      <c r="E45" s="13">
        <f>Vlieland!CG45</f>
        <v>0</v>
      </c>
      <c r="F45" s="14">
        <f>Vlieland!CH45</f>
        <v>0</v>
      </c>
      <c r="G45" s="13">
        <f>Terschelling!BE45</f>
        <v>0</v>
      </c>
      <c r="H45" s="14">
        <f>Terschelling!BF45</f>
        <v>0</v>
      </c>
      <c r="I45" s="13">
        <f>Ameland!BE45</f>
        <v>0</v>
      </c>
      <c r="J45" s="14">
        <f>Ameland!BF45</f>
        <v>0</v>
      </c>
      <c r="K45" s="13">
        <f>'Schier-W'!C45</f>
        <v>0</v>
      </c>
      <c r="L45" s="14">
        <f>'Schier-W'!D45</f>
        <v>0</v>
      </c>
      <c r="M45" s="13">
        <f>'Schier-O'!BK45</f>
        <v>0</v>
      </c>
      <c r="N45" s="14">
        <f>'Schier-O'!BL45</f>
        <v>0</v>
      </c>
      <c r="O45" s="13">
        <f>'Schier-B'!BK45</f>
        <v>0</v>
      </c>
      <c r="P45" s="14">
        <f>'Schier-B'!BL45</f>
        <v>0</v>
      </c>
      <c r="Q45" s="13">
        <f t="shared" si="0"/>
        <v>0</v>
      </c>
      <c r="R45" s="14">
        <f t="shared" si="1"/>
        <v>0</v>
      </c>
    </row>
    <row r="46" spans="1:18" ht="15.75" customHeight="1" x14ac:dyDescent="0.2">
      <c r="B46" s="33" t="s">
        <v>173</v>
      </c>
      <c r="C46" s="13">
        <f>Texel!DG46</f>
        <v>0</v>
      </c>
      <c r="D46" s="14">
        <f>Texel!DH46</f>
        <v>0</v>
      </c>
      <c r="E46" s="13">
        <f>Vlieland!CG46</f>
        <v>0</v>
      </c>
      <c r="F46" s="14">
        <f>Vlieland!CH46</f>
        <v>0</v>
      </c>
      <c r="G46" s="13">
        <f>Terschelling!BE46</f>
        <v>0</v>
      </c>
      <c r="H46" s="14">
        <f>Terschelling!BF46</f>
        <v>0</v>
      </c>
      <c r="I46" s="13">
        <f>Ameland!BE46</f>
        <v>0</v>
      </c>
      <c r="J46" s="14">
        <f>Ameland!BF46</f>
        <v>0</v>
      </c>
      <c r="K46" s="13">
        <f>'Schier-W'!C46</f>
        <v>0</v>
      </c>
      <c r="L46" s="14">
        <f>'Schier-W'!D46</f>
        <v>0</v>
      </c>
      <c r="M46" s="13">
        <f>'Schier-O'!BK46</f>
        <v>0</v>
      </c>
      <c r="N46" s="14">
        <f>'Schier-O'!BL46</f>
        <v>0</v>
      </c>
      <c r="O46" s="13">
        <f>'Schier-B'!BK46</f>
        <v>1</v>
      </c>
      <c r="P46" s="14">
        <f>'Schier-B'!BL46</f>
        <v>0</v>
      </c>
      <c r="Q46" s="13">
        <f t="shared" si="0"/>
        <v>1</v>
      </c>
      <c r="R46" s="14">
        <f t="shared" si="1"/>
        <v>0</v>
      </c>
    </row>
    <row r="47" spans="1:18" ht="15.75" customHeight="1" x14ac:dyDescent="0.2">
      <c r="B47" s="33" t="s">
        <v>174</v>
      </c>
      <c r="C47" s="13">
        <f>Texel!DG47</f>
        <v>1</v>
      </c>
      <c r="D47" s="14">
        <f>Texel!DH47</f>
        <v>0</v>
      </c>
      <c r="E47" s="13">
        <f>Vlieland!CG47</f>
        <v>0</v>
      </c>
      <c r="F47" s="14">
        <f>Vlieland!CH47</f>
        <v>0</v>
      </c>
      <c r="G47" s="13">
        <f>Terschelling!BE47</f>
        <v>0</v>
      </c>
      <c r="H47" s="14">
        <f>Terschelling!BF47</f>
        <v>0</v>
      </c>
      <c r="I47" s="13">
        <f>Ameland!BE47</f>
        <v>1</v>
      </c>
      <c r="J47" s="14">
        <f>Ameland!BF47</f>
        <v>0</v>
      </c>
      <c r="K47" s="13">
        <f>'Schier-W'!C47</f>
        <v>0</v>
      </c>
      <c r="L47" s="14">
        <f>'Schier-W'!D47</f>
        <v>0</v>
      </c>
      <c r="M47" s="13">
        <f>'Schier-O'!BK47</f>
        <v>0</v>
      </c>
      <c r="N47" s="14">
        <f>'Schier-O'!BL47</f>
        <v>0</v>
      </c>
      <c r="O47" s="13">
        <f>'Schier-B'!BK47</f>
        <v>0</v>
      </c>
      <c r="P47" s="14">
        <f>'Schier-B'!BL47</f>
        <v>0</v>
      </c>
      <c r="Q47" s="13">
        <f t="shared" si="0"/>
        <v>2</v>
      </c>
      <c r="R47" s="14">
        <f t="shared" si="1"/>
        <v>0</v>
      </c>
    </row>
    <row r="48" spans="1:18" ht="15.75" customHeight="1" x14ac:dyDescent="0.2">
      <c r="B48" s="33" t="s">
        <v>175</v>
      </c>
      <c r="C48" s="13">
        <f>Texel!DG48</f>
        <v>0</v>
      </c>
      <c r="D48" s="14">
        <f>Texel!DH48</f>
        <v>0</v>
      </c>
      <c r="E48" s="13">
        <f>Vlieland!CG48</f>
        <v>0</v>
      </c>
      <c r="F48" s="14">
        <f>Vlieland!CH48</f>
        <v>0</v>
      </c>
      <c r="G48" s="13">
        <f>Terschelling!BE48</f>
        <v>0</v>
      </c>
      <c r="H48" s="14">
        <f>Terschelling!BF48</f>
        <v>0</v>
      </c>
      <c r="I48" s="13">
        <f>Ameland!BE48</f>
        <v>0</v>
      </c>
      <c r="J48" s="14">
        <f>Ameland!BF48</f>
        <v>0</v>
      </c>
      <c r="K48" s="13">
        <f>'Schier-W'!C48</f>
        <v>0</v>
      </c>
      <c r="L48" s="14">
        <f>'Schier-W'!D48</f>
        <v>0</v>
      </c>
      <c r="M48" s="13">
        <f>'Schier-O'!BK48</f>
        <v>0</v>
      </c>
      <c r="N48" s="14">
        <f>'Schier-O'!BL48</f>
        <v>0</v>
      </c>
      <c r="O48" s="13">
        <f>'Schier-B'!BK48</f>
        <v>0</v>
      </c>
      <c r="P48" s="14">
        <f>'Schier-B'!BL48</f>
        <v>0</v>
      </c>
      <c r="Q48" s="13">
        <f t="shared" si="0"/>
        <v>0</v>
      </c>
      <c r="R48" s="14">
        <f t="shared" si="1"/>
        <v>0</v>
      </c>
    </row>
    <row r="49" spans="2:18" ht="15.75" customHeight="1" x14ac:dyDescent="0.2">
      <c r="B49" s="74" t="s">
        <v>199</v>
      </c>
      <c r="C49" s="13">
        <f>Texel!DG49</f>
        <v>0</v>
      </c>
      <c r="D49" s="14">
        <f>Texel!DH49</f>
        <v>0</v>
      </c>
      <c r="E49" s="13">
        <f>Vlieland!CG49</f>
        <v>0</v>
      </c>
      <c r="F49" s="14">
        <f>Vlieland!CH49</f>
        <v>0</v>
      </c>
      <c r="G49" s="13">
        <f>Terschelling!BE49</f>
        <v>0</v>
      </c>
      <c r="H49" s="14">
        <f>Terschelling!BF49</f>
        <v>0</v>
      </c>
      <c r="I49" s="13">
        <f>Ameland!BE49</f>
        <v>0</v>
      </c>
      <c r="J49" s="14">
        <f>Ameland!BF49</f>
        <v>0</v>
      </c>
      <c r="K49" s="13">
        <f>'Schier-W'!C49</f>
        <v>0</v>
      </c>
      <c r="L49" s="14">
        <f>'Schier-W'!D49</f>
        <v>0</v>
      </c>
      <c r="M49" s="13">
        <f>'Schier-O'!BK49</f>
        <v>0</v>
      </c>
      <c r="N49" s="14">
        <f>'Schier-O'!BL49</f>
        <v>0</v>
      </c>
      <c r="O49" s="13">
        <f>'Schier-B'!BK49</f>
        <v>0</v>
      </c>
      <c r="P49" s="14">
        <f>'Schier-B'!BL49</f>
        <v>0</v>
      </c>
      <c r="Q49" s="13">
        <f t="shared" si="0"/>
        <v>0</v>
      </c>
      <c r="R49" s="14">
        <f t="shared" si="1"/>
        <v>0</v>
      </c>
    </row>
    <row r="50" spans="2:18" ht="15.75" customHeight="1" x14ac:dyDescent="0.2">
      <c r="B50" s="33" t="s">
        <v>200</v>
      </c>
      <c r="C50" s="13">
        <f>Texel!DG50</f>
        <v>0</v>
      </c>
      <c r="D50" s="14">
        <f>Texel!DH50</f>
        <v>0</v>
      </c>
      <c r="E50" s="13">
        <f>Vlieland!CG50</f>
        <v>0</v>
      </c>
      <c r="F50" s="14">
        <f>Vlieland!CH50</f>
        <v>0</v>
      </c>
      <c r="G50" s="13">
        <f>Terschelling!BE50</f>
        <v>0</v>
      </c>
      <c r="H50" s="14">
        <f>Terschelling!BF50</f>
        <v>0</v>
      </c>
      <c r="I50" s="13">
        <f>Ameland!BE50</f>
        <v>0</v>
      </c>
      <c r="J50" s="14">
        <f>Ameland!BF50</f>
        <v>0</v>
      </c>
      <c r="K50" s="13">
        <f>'Schier-W'!C50</f>
        <v>0</v>
      </c>
      <c r="L50" s="14">
        <f>'Schier-W'!D50</f>
        <v>0</v>
      </c>
      <c r="M50" s="13">
        <f>'Schier-O'!BK50</f>
        <v>0</v>
      </c>
      <c r="N50" s="14">
        <f>'Schier-O'!BL50</f>
        <v>0</v>
      </c>
      <c r="O50" s="13">
        <f>'Schier-B'!BK50</f>
        <v>0</v>
      </c>
      <c r="P50" s="14">
        <f>'Schier-B'!BL50</f>
        <v>0</v>
      </c>
      <c r="Q50" s="13">
        <f t="shared" si="0"/>
        <v>0</v>
      </c>
      <c r="R50" s="14">
        <f t="shared" si="1"/>
        <v>0</v>
      </c>
    </row>
    <row r="51" spans="2:18" ht="15.75" customHeight="1" x14ac:dyDescent="0.2">
      <c r="B51" s="33" t="s">
        <v>201</v>
      </c>
      <c r="C51" s="13">
        <f>Texel!DG51</f>
        <v>0</v>
      </c>
      <c r="D51" s="14">
        <f>Texel!DH51</f>
        <v>0</v>
      </c>
      <c r="E51" s="13">
        <f>Vlieland!CG51</f>
        <v>0</v>
      </c>
      <c r="F51" s="14">
        <f>Vlieland!CH51</f>
        <v>0</v>
      </c>
      <c r="G51" s="13">
        <f>Terschelling!BE51</f>
        <v>0</v>
      </c>
      <c r="H51" s="14">
        <f>Terschelling!BF51</f>
        <v>0</v>
      </c>
      <c r="I51" s="13">
        <f>Ameland!BE51</f>
        <v>0</v>
      </c>
      <c r="J51" s="14">
        <f>Ameland!BF51</f>
        <v>0</v>
      </c>
      <c r="K51" s="13">
        <f>'Schier-W'!C51</f>
        <v>0</v>
      </c>
      <c r="L51" s="14">
        <f>'Schier-W'!D51</f>
        <v>0</v>
      </c>
      <c r="M51" s="13">
        <f>'Schier-O'!BK51</f>
        <v>0</v>
      </c>
      <c r="N51" s="14">
        <f>'Schier-O'!BL51</f>
        <v>0</v>
      </c>
      <c r="O51" s="13">
        <f>'Schier-B'!BK51</f>
        <v>0</v>
      </c>
      <c r="P51" s="14">
        <f>'Schier-B'!BL51</f>
        <v>0</v>
      </c>
      <c r="Q51" s="13">
        <f t="shared" si="0"/>
        <v>0</v>
      </c>
      <c r="R51" s="14">
        <f t="shared" si="1"/>
        <v>0</v>
      </c>
    </row>
    <row r="52" spans="2:18" ht="15.75" customHeight="1" x14ac:dyDescent="0.2">
      <c r="B52" s="33" t="s">
        <v>202</v>
      </c>
      <c r="C52" s="13">
        <f>Texel!DG52</f>
        <v>0</v>
      </c>
      <c r="D52" s="14">
        <f>Texel!DH52</f>
        <v>0</v>
      </c>
      <c r="E52" s="13">
        <f>Vlieland!CG52</f>
        <v>0</v>
      </c>
      <c r="F52" s="14">
        <f>Vlieland!CH52</f>
        <v>0</v>
      </c>
      <c r="G52" s="13">
        <f>Terschelling!BE52</f>
        <v>0</v>
      </c>
      <c r="H52" s="14">
        <f>Terschelling!BF52</f>
        <v>0</v>
      </c>
      <c r="I52" s="13">
        <f>Ameland!BE52</f>
        <v>0</v>
      </c>
      <c r="J52" s="14">
        <f>Ameland!BF52</f>
        <v>0</v>
      </c>
      <c r="K52" s="13">
        <f>'Schier-W'!C52</f>
        <v>0</v>
      </c>
      <c r="L52" s="14">
        <f>'Schier-W'!D52</f>
        <v>0</v>
      </c>
      <c r="M52" s="13">
        <f>'Schier-O'!BK52</f>
        <v>0</v>
      </c>
      <c r="N52" s="14">
        <f>'Schier-O'!BL52</f>
        <v>0</v>
      </c>
      <c r="O52" s="13">
        <f>'Schier-B'!BK52</f>
        <v>0</v>
      </c>
      <c r="P52" s="14">
        <f>'Schier-B'!BL52</f>
        <v>0</v>
      </c>
      <c r="Q52" s="13">
        <f t="shared" si="0"/>
        <v>0</v>
      </c>
      <c r="R52" s="14">
        <f t="shared" si="1"/>
        <v>0</v>
      </c>
    </row>
    <row r="53" spans="2:18" ht="15.75" customHeight="1" x14ac:dyDescent="0.2">
      <c r="B53" s="74" t="s">
        <v>203</v>
      </c>
      <c r="C53" s="13">
        <f>Texel!DG53</f>
        <v>0</v>
      </c>
      <c r="D53" s="14">
        <f>Texel!DH53</f>
        <v>0</v>
      </c>
      <c r="E53" s="13">
        <f>Vlieland!CG53</f>
        <v>0</v>
      </c>
      <c r="F53" s="14">
        <f>Vlieland!CH53</f>
        <v>0</v>
      </c>
      <c r="G53" s="13">
        <f>Terschelling!BE53</f>
        <v>0</v>
      </c>
      <c r="H53" s="14">
        <f>Terschelling!BF53</f>
        <v>0</v>
      </c>
      <c r="I53" s="13">
        <f>Ameland!BE53</f>
        <v>0</v>
      </c>
      <c r="J53" s="14">
        <f>Ameland!BF53</f>
        <v>0</v>
      </c>
      <c r="K53" s="13">
        <f>'Schier-W'!C53</f>
        <v>0</v>
      </c>
      <c r="L53" s="14">
        <f>'Schier-W'!D53</f>
        <v>0</v>
      </c>
      <c r="M53" s="13">
        <f>'Schier-O'!BK53</f>
        <v>0</v>
      </c>
      <c r="N53" s="14">
        <f>'Schier-O'!BL53</f>
        <v>0</v>
      </c>
      <c r="O53" s="13">
        <f>'Schier-B'!BK53</f>
        <v>0</v>
      </c>
      <c r="P53" s="14">
        <f>'Schier-B'!BL53</f>
        <v>0</v>
      </c>
      <c r="Q53" s="13">
        <f t="shared" si="0"/>
        <v>0</v>
      </c>
      <c r="R53" s="14">
        <f t="shared" si="1"/>
        <v>0</v>
      </c>
    </row>
    <row r="54" spans="2:18" ht="15.75" customHeight="1" x14ac:dyDescent="0.2">
      <c r="B54" s="33" t="s">
        <v>211</v>
      </c>
      <c r="C54" s="13">
        <f>Texel!DG54</f>
        <v>0</v>
      </c>
      <c r="D54" s="14">
        <f>Texel!DH54</f>
        <v>0</v>
      </c>
      <c r="E54" s="13">
        <f>Vlieland!CG54</f>
        <v>3</v>
      </c>
      <c r="F54" s="14">
        <f>Vlieland!CH54</f>
        <v>0</v>
      </c>
      <c r="G54" s="13">
        <f>Terschelling!BE54</f>
        <v>0</v>
      </c>
      <c r="H54" s="14">
        <f>Terschelling!BF54</f>
        <v>0</v>
      </c>
      <c r="I54" s="13">
        <f>Ameland!BE54</f>
        <v>0</v>
      </c>
      <c r="J54" s="14">
        <f>Ameland!BF54</f>
        <v>0</v>
      </c>
      <c r="K54" s="13">
        <f>'Schier-W'!C54</f>
        <v>0</v>
      </c>
      <c r="L54" s="14">
        <f>'Schier-W'!D54</f>
        <v>0</v>
      </c>
      <c r="M54" s="13">
        <f>'Schier-O'!BK54</f>
        <v>0</v>
      </c>
      <c r="N54" s="14">
        <f>'Schier-O'!BL54</f>
        <v>0</v>
      </c>
      <c r="O54" s="13">
        <f>'Schier-B'!BK54</f>
        <v>0</v>
      </c>
      <c r="P54" s="14">
        <f>'Schier-B'!BL54</f>
        <v>0</v>
      </c>
      <c r="Q54" s="13">
        <f t="shared" si="0"/>
        <v>3</v>
      </c>
      <c r="R54" s="14">
        <f t="shared" si="1"/>
        <v>0</v>
      </c>
    </row>
    <row r="55" spans="2:18" ht="15.75" customHeight="1" x14ac:dyDescent="0.2">
      <c r="B55" s="33" t="s">
        <v>212</v>
      </c>
      <c r="C55" s="13">
        <f>Texel!DG55</f>
        <v>0</v>
      </c>
      <c r="D55" s="14">
        <f>Texel!DH55</f>
        <v>0</v>
      </c>
      <c r="E55" s="13">
        <f>Vlieland!CG55</f>
        <v>1</v>
      </c>
      <c r="F55" s="14">
        <f>Vlieland!CH55</f>
        <v>0</v>
      </c>
      <c r="G55" s="13">
        <f>Terschelling!BE55</f>
        <v>0</v>
      </c>
      <c r="H55" s="14">
        <f>Terschelling!BF55</f>
        <v>0</v>
      </c>
      <c r="I55" s="13">
        <f>Ameland!BE55</f>
        <v>2</v>
      </c>
      <c r="J55" s="14">
        <f>Ameland!BF55</f>
        <v>0</v>
      </c>
      <c r="K55" s="13">
        <f>'Schier-W'!C55</f>
        <v>0</v>
      </c>
      <c r="L55" s="14">
        <f>'Schier-W'!D55</f>
        <v>0</v>
      </c>
      <c r="M55" s="13">
        <f>'Schier-O'!BK55</f>
        <v>0</v>
      </c>
      <c r="N55" s="14">
        <f>'Schier-O'!BL55</f>
        <v>0</v>
      </c>
      <c r="O55" s="13">
        <f>'Schier-B'!BK55</f>
        <v>0</v>
      </c>
      <c r="P55" s="14">
        <f>'Schier-B'!BL55</f>
        <v>0</v>
      </c>
      <c r="Q55" s="13">
        <f t="shared" si="0"/>
        <v>3</v>
      </c>
      <c r="R55" s="14">
        <f t="shared" si="1"/>
        <v>0</v>
      </c>
    </row>
    <row r="56" spans="2:18" ht="15.75" customHeight="1" x14ac:dyDescent="0.2">
      <c r="B56" s="33" t="s">
        <v>213</v>
      </c>
      <c r="C56" s="13">
        <f>Texel!DG56</f>
        <v>0</v>
      </c>
      <c r="D56" s="14">
        <f>Texel!DH56</f>
        <v>0</v>
      </c>
      <c r="E56" s="13">
        <f>Vlieland!CG56</f>
        <v>0</v>
      </c>
      <c r="F56" s="14">
        <f>Vlieland!CH56</f>
        <v>0</v>
      </c>
      <c r="G56" s="13">
        <f>Terschelling!BE56</f>
        <v>0</v>
      </c>
      <c r="H56" s="14">
        <f>Terschelling!BF56</f>
        <v>0</v>
      </c>
      <c r="I56" s="13">
        <f>Ameland!BE56</f>
        <v>0</v>
      </c>
      <c r="J56" s="14">
        <f>Ameland!BF56</f>
        <v>0</v>
      </c>
      <c r="K56" s="13">
        <f>'Schier-W'!C56</f>
        <v>0</v>
      </c>
      <c r="L56" s="14">
        <f>'Schier-W'!D56</f>
        <v>0</v>
      </c>
      <c r="M56" s="13">
        <f>'Schier-O'!BK56</f>
        <v>0</v>
      </c>
      <c r="N56" s="14">
        <f>'Schier-O'!BL56</f>
        <v>0</v>
      </c>
      <c r="O56" s="13">
        <f>'Schier-B'!BK56</f>
        <v>0</v>
      </c>
      <c r="P56" s="14">
        <f>'Schier-B'!BL56</f>
        <v>0</v>
      </c>
      <c r="Q56" s="13">
        <f t="shared" si="0"/>
        <v>0</v>
      </c>
      <c r="R56" s="14">
        <f t="shared" si="1"/>
        <v>0</v>
      </c>
    </row>
    <row r="57" spans="2:18" ht="15.75" customHeight="1" x14ac:dyDescent="0.2">
      <c r="B57" s="74" t="s">
        <v>216</v>
      </c>
      <c r="C57" s="13">
        <f>Texel!DG57</f>
        <v>0</v>
      </c>
      <c r="D57" s="14">
        <f>Texel!DH57</f>
        <v>0</v>
      </c>
      <c r="E57" s="13">
        <f>Vlieland!CG57</f>
        <v>1</v>
      </c>
      <c r="F57" s="14">
        <f>Vlieland!CH57</f>
        <v>0</v>
      </c>
      <c r="G57" s="13">
        <f>Terschelling!BE57</f>
        <v>2</v>
      </c>
      <c r="H57" s="14">
        <f>Terschelling!BF57</f>
        <v>0</v>
      </c>
      <c r="I57" s="13">
        <f>Ameland!BE57</f>
        <v>0</v>
      </c>
      <c r="J57" s="14">
        <f>Ameland!BF57</f>
        <v>0</v>
      </c>
      <c r="K57" s="13">
        <f>'Schier-W'!C57</f>
        <v>0</v>
      </c>
      <c r="L57" s="14">
        <f>'Schier-W'!D57</f>
        <v>0</v>
      </c>
      <c r="M57" s="13">
        <f>'Schier-O'!BK57</f>
        <v>0</v>
      </c>
      <c r="N57" s="14">
        <f>'Schier-O'!BL57</f>
        <v>0</v>
      </c>
      <c r="O57" s="13">
        <f>'Schier-B'!BK57</f>
        <v>0</v>
      </c>
      <c r="P57" s="14">
        <f>'Schier-B'!BL57</f>
        <v>0</v>
      </c>
      <c r="Q57" s="13">
        <f t="shared" si="0"/>
        <v>3</v>
      </c>
      <c r="R57" s="14">
        <f t="shared" si="1"/>
        <v>0</v>
      </c>
    </row>
    <row r="58" spans="2:18" ht="15.75" customHeight="1" x14ac:dyDescent="0.2">
      <c r="B58" s="33" t="s">
        <v>217</v>
      </c>
      <c r="C58" s="13">
        <f>Texel!DG58</f>
        <v>0</v>
      </c>
      <c r="D58" s="14">
        <f>Texel!DH58</f>
        <v>0</v>
      </c>
      <c r="E58" s="13">
        <f>Vlieland!CG58</f>
        <v>0</v>
      </c>
      <c r="F58" s="14">
        <f>Vlieland!CH58</f>
        <v>0</v>
      </c>
      <c r="G58" s="13">
        <f>Terschelling!BE58</f>
        <v>24</v>
      </c>
      <c r="H58" s="14">
        <f>Terschelling!BF58</f>
        <v>0</v>
      </c>
      <c r="I58" s="13">
        <f>Ameland!BE58</f>
        <v>0</v>
      </c>
      <c r="J58" s="14">
        <f>Ameland!BF58</f>
        <v>0</v>
      </c>
      <c r="K58" s="13">
        <f>'Schier-W'!C58</f>
        <v>0</v>
      </c>
      <c r="L58" s="14">
        <f>'Schier-W'!D58</f>
        <v>0</v>
      </c>
      <c r="M58" s="13">
        <f>'Schier-O'!BK58</f>
        <v>0</v>
      </c>
      <c r="N58" s="14">
        <f>'Schier-O'!BL58</f>
        <v>0</v>
      </c>
      <c r="O58" s="13">
        <f>'Schier-B'!BK58</f>
        <v>143</v>
      </c>
      <c r="P58" s="14">
        <f>'Schier-B'!BL58</f>
        <v>0</v>
      </c>
      <c r="Q58" s="13">
        <f t="shared" si="0"/>
        <v>167</v>
      </c>
      <c r="R58" s="14">
        <f t="shared" si="1"/>
        <v>0</v>
      </c>
    </row>
    <row r="59" spans="2:18" ht="15.75" customHeight="1" x14ac:dyDescent="0.2">
      <c r="B59" s="80" t="s">
        <v>218</v>
      </c>
      <c r="C59" s="13">
        <f>Texel!DG59</f>
        <v>0</v>
      </c>
      <c r="D59" s="14">
        <f>Texel!DH59</f>
        <v>0</v>
      </c>
      <c r="E59" s="13">
        <f>Vlieland!CG59</f>
        <v>0</v>
      </c>
      <c r="F59" s="14">
        <f>Vlieland!CH59</f>
        <v>0</v>
      </c>
      <c r="G59" s="13"/>
      <c r="H59" s="14"/>
      <c r="I59" s="13">
        <f>Ameland!BE59</f>
        <v>1</v>
      </c>
      <c r="J59" s="14">
        <f>Ameland!BF59</f>
        <v>0</v>
      </c>
      <c r="K59" s="13">
        <f>'Schier-W'!C59</f>
        <v>0</v>
      </c>
      <c r="L59" s="14">
        <f>'Schier-W'!D59</f>
        <v>0</v>
      </c>
      <c r="M59" s="13">
        <f>'Schier-O'!BK59</f>
        <v>0</v>
      </c>
      <c r="N59" s="14">
        <f>'Schier-O'!BL59</f>
        <v>0</v>
      </c>
      <c r="O59" s="13">
        <f>'Schier-B'!BK59</f>
        <v>0</v>
      </c>
      <c r="P59" s="14">
        <f>'Schier-B'!BL59</f>
        <v>0</v>
      </c>
      <c r="Q59" s="13">
        <f t="shared" si="0"/>
        <v>1</v>
      </c>
      <c r="R59" s="14">
        <f t="shared" si="1"/>
        <v>0</v>
      </c>
    </row>
    <row r="60" spans="2:18" ht="15.75" customHeight="1" x14ac:dyDescent="0.2">
      <c r="B60" s="81" t="s">
        <v>219</v>
      </c>
      <c r="C60" s="13">
        <f>Texel!DG60</f>
        <v>0</v>
      </c>
      <c r="D60" s="14">
        <f>Texel!DH60</f>
        <v>0</v>
      </c>
      <c r="E60" s="13">
        <f>Vlieland!CG60</f>
        <v>0</v>
      </c>
      <c r="F60" s="14">
        <f>Vlieland!CH60</f>
        <v>0</v>
      </c>
      <c r="G60" s="13"/>
      <c r="H60" s="14"/>
      <c r="I60" s="13">
        <f>Ameland!BE60</f>
        <v>0</v>
      </c>
      <c r="J60" s="14">
        <f>Ameland!BF60</f>
        <v>0</v>
      </c>
      <c r="K60" s="13">
        <f>'Schier-W'!C60</f>
        <v>0</v>
      </c>
      <c r="L60" s="14">
        <f>'Schier-W'!D60</f>
        <v>0</v>
      </c>
      <c r="M60" s="13">
        <f>'Schier-O'!BK60</f>
        <v>0</v>
      </c>
      <c r="N60" s="14">
        <f>'Schier-O'!BL60</f>
        <v>0</v>
      </c>
      <c r="O60" s="13">
        <f>'Schier-B'!BK60</f>
        <v>0</v>
      </c>
      <c r="P60" s="14">
        <f>'Schier-B'!BL60</f>
        <v>0</v>
      </c>
      <c r="Q60" s="13">
        <f t="shared" si="0"/>
        <v>0</v>
      </c>
      <c r="R60" s="14">
        <f t="shared" si="1"/>
        <v>0</v>
      </c>
    </row>
    <row r="61" spans="2:18" ht="15.75" customHeight="1" x14ac:dyDescent="0.2">
      <c r="B61" s="80" t="s">
        <v>221</v>
      </c>
      <c r="C61" s="13">
        <f>Texel!DG61</f>
        <v>0</v>
      </c>
      <c r="D61" s="14">
        <f>Texel!DH61</f>
        <v>0</v>
      </c>
      <c r="E61" s="13">
        <f>Vlieland!CG61</f>
        <v>0</v>
      </c>
      <c r="F61" s="14">
        <f>Vlieland!CH61</f>
        <v>0</v>
      </c>
      <c r="G61" s="13"/>
      <c r="H61" s="14"/>
      <c r="I61" s="13">
        <f>Ameland!BE61</f>
        <v>0</v>
      </c>
      <c r="J61" s="14">
        <f>Ameland!BF61</f>
        <v>0</v>
      </c>
      <c r="K61" s="13">
        <f>'Schier-W'!C61</f>
        <v>0</v>
      </c>
      <c r="L61" s="14">
        <f>'Schier-W'!D61</f>
        <v>0</v>
      </c>
      <c r="M61" s="13">
        <f>'Schier-O'!BK61</f>
        <v>0</v>
      </c>
      <c r="N61" s="14">
        <f>'Schier-O'!BL61</f>
        <v>0</v>
      </c>
      <c r="O61" s="13">
        <f>'Schier-B'!BK61</f>
        <v>0</v>
      </c>
      <c r="P61" s="14">
        <f>'Schier-B'!BL61</f>
        <v>0</v>
      </c>
      <c r="Q61" s="13">
        <f t="shared" si="0"/>
        <v>0</v>
      </c>
      <c r="R61" s="14">
        <f t="shared" si="1"/>
        <v>0</v>
      </c>
    </row>
    <row r="62" spans="2:18" ht="15.75" customHeight="1" x14ac:dyDescent="0.2">
      <c r="B62" s="81" t="s">
        <v>232</v>
      </c>
      <c r="C62" s="13">
        <f>Texel!DG62</f>
        <v>0</v>
      </c>
      <c r="D62" s="14">
        <f>Texel!DH62</f>
        <v>0</v>
      </c>
      <c r="E62" s="13">
        <f>Vlieland!CG62</f>
        <v>0</v>
      </c>
      <c r="F62" s="14">
        <f>Vlieland!CH62</f>
        <v>0</v>
      </c>
      <c r="G62" s="13"/>
      <c r="H62" s="14"/>
      <c r="I62" s="13">
        <f>Ameland!BE62</f>
        <v>0</v>
      </c>
      <c r="J62" s="14">
        <f>Ameland!BF62</f>
        <v>0</v>
      </c>
      <c r="K62" s="13"/>
      <c r="L62" s="14"/>
      <c r="M62" s="13"/>
      <c r="N62" s="14"/>
      <c r="O62" s="13"/>
      <c r="P62" s="14"/>
      <c r="Q62" s="13">
        <f t="shared" si="0"/>
        <v>0</v>
      </c>
      <c r="R62" s="14">
        <f t="shared" si="1"/>
        <v>0</v>
      </c>
    </row>
    <row r="63" spans="2:18" ht="15.75" customHeight="1" x14ac:dyDescent="0.2">
      <c r="B63" s="33" t="s">
        <v>233</v>
      </c>
      <c r="C63" s="13">
        <f>Texel!DG63</f>
        <v>0</v>
      </c>
      <c r="D63" s="14">
        <f>Texel!DH63</f>
        <v>0</v>
      </c>
      <c r="E63" s="13">
        <f>Vlieland!CG63</f>
        <v>0</v>
      </c>
      <c r="F63" s="14">
        <f>Vlieland!CH63</f>
        <v>0</v>
      </c>
      <c r="G63" s="13"/>
      <c r="H63" s="14"/>
      <c r="I63" s="13">
        <f>Ameland!BE63</f>
        <v>0</v>
      </c>
      <c r="J63" s="14">
        <f>Ameland!BF63</f>
        <v>0</v>
      </c>
      <c r="K63" s="13"/>
      <c r="L63" s="14"/>
      <c r="M63" s="13"/>
      <c r="N63" s="14"/>
      <c r="O63" s="13"/>
      <c r="P63" s="14"/>
      <c r="Q63" s="13">
        <f t="shared" si="0"/>
        <v>0</v>
      </c>
      <c r="R63" s="14">
        <f t="shared" si="1"/>
        <v>0</v>
      </c>
    </row>
    <row r="64" spans="2:18" ht="15.75" customHeight="1" x14ac:dyDescent="0.2">
      <c r="B64" s="87" t="s">
        <v>265</v>
      </c>
      <c r="C64" s="13">
        <f>Texel!DG64</f>
        <v>0</v>
      </c>
      <c r="D64" s="14">
        <f>Texel!DH64</f>
        <v>0</v>
      </c>
      <c r="E64" s="13">
        <f>Vlieland!CG64</f>
        <v>0</v>
      </c>
      <c r="F64" s="14">
        <f>Vlieland!CH64</f>
        <v>0</v>
      </c>
      <c r="G64" s="13"/>
      <c r="H64" s="14"/>
      <c r="I64" s="13">
        <f>Ameland!BE64</f>
        <v>1</v>
      </c>
      <c r="J64" s="14">
        <f>Ameland!BF64</f>
        <v>0</v>
      </c>
      <c r="K64" s="13"/>
      <c r="L64" s="14"/>
      <c r="M64" s="13"/>
      <c r="N64" s="14"/>
      <c r="O64" s="13"/>
      <c r="P64" s="14"/>
      <c r="Q64" s="13">
        <f t="shared" si="0"/>
        <v>1</v>
      </c>
      <c r="R64" s="14">
        <f t="shared" si="1"/>
        <v>0</v>
      </c>
    </row>
    <row r="65" spans="2:18" ht="15.75" customHeight="1" x14ac:dyDescent="0.2">
      <c r="B65" s="80" t="s">
        <v>266</v>
      </c>
      <c r="C65" s="13">
        <f>Texel!DG65</f>
        <v>0</v>
      </c>
      <c r="D65" s="14">
        <f>Texel!DH65</f>
        <v>0</v>
      </c>
      <c r="E65" s="13">
        <f>Vlieland!CG65</f>
        <v>0</v>
      </c>
      <c r="F65" s="14">
        <f>Vlieland!CH65</f>
        <v>0</v>
      </c>
      <c r="G65" s="13"/>
      <c r="H65" s="14"/>
      <c r="I65" s="13">
        <f>Ameland!BE65</f>
        <v>0</v>
      </c>
      <c r="J65" s="14">
        <f>Ameland!BF65</f>
        <v>0</v>
      </c>
      <c r="K65" s="13"/>
      <c r="L65" s="14"/>
      <c r="M65" s="13"/>
      <c r="N65" s="14"/>
      <c r="O65" s="13"/>
      <c r="P65" s="14"/>
      <c r="Q65" s="13">
        <f t="shared" si="0"/>
        <v>0</v>
      </c>
      <c r="R65" s="14">
        <f t="shared" si="1"/>
        <v>0</v>
      </c>
    </row>
    <row r="66" spans="2:18" ht="15.75" customHeight="1" x14ac:dyDescent="0.2">
      <c r="B66" s="80" t="s">
        <v>267</v>
      </c>
      <c r="C66" s="13">
        <f>Texel!DG66</f>
        <v>1</v>
      </c>
      <c r="D66" s="14">
        <f>Texel!DH66</f>
        <v>0</v>
      </c>
      <c r="E66" s="13">
        <f>Vlieland!CG66</f>
        <v>0</v>
      </c>
      <c r="F66" s="14">
        <f>Vlieland!CH66</f>
        <v>0</v>
      </c>
      <c r="G66" s="13"/>
      <c r="H66" s="14"/>
      <c r="I66" s="13">
        <f>Ameland!BE66</f>
        <v>0</v>
      </c>
      <c r="J66" s="14">
        <f>Ameland!BF66</f>
        <v>0</v>
      </c>
      <c r="K66" s="13"/>
      <c r="L66" s="14"/>
      <c r="M66" s="13"/>
      <c r="N66" s="14"/>
      <c r="O66" s="13"/>
      <c r="P66" s="14"/>
      <c r="Q66" s="13">
        <f t="shared" si="0"/>
        <v>1</v>
      </c>
      <c r="R66" s="14">
        <f t="shared" si="1"/>
        <v>0</v>
      </c>
    </row>
    <row r="67" spans="2:18" ht="15.75" customHeight="1" x14ac:dyDescent="0.2">
      <c r="B67" s="107" t="s">
        <v>272</v>
      </c>
      <c r="C67" s="13"/>
      <c r="D67" s="14"/>
      <c r="E67" s="13">
        <f>Vlieland!CG67</f>
        <v>2</v>
      </c>
      <c r="F67" s="14">
        <f>Vlieland!CH67</f>
        <v>0</v>
      </c>
      <c r="G67" s="13"/>
      <c r="H67" s="14"/>
      <c r="I67" s="13">
        <f>Ameland!BE67</f>
        <v>0</v>
      </c>
      <c r="J67" s="14">
        <f>Ameland!BF67</f>
        <v>0</v>
      </c>
      <c r="K67" s="13"/>
      <c r="L67" s="14"/>
      <c r="M67" s="13"/>
      <c r="N67" s="14"/>
      <c r="O67" s="13"/>
      <c r="P67" s="14"/>
      <c r="Q67" s="13">
        <f t="shared" si="0"/>
        <v>2</v>
      </c>
      <c r="R67" s="14">
        <f t="shared" si="1"/>
        <v>0</v>
      </c>
    </row>
    <row r="68" spans="2:18" ht="15.75" customHeight="1" x14ac:dyDescent="0.2">
      <c r="B68" s="111" t="s">
        <v>274</v>
      </c>
      <c r="C68" s="13"/>
      <c r="D68" s="14"/>
      <c r="E68" s="13"/>
      <c r="F68" s="14"/>
      <c r="G68" s="13"/>
      <c r="H68" s="14"/>
      <c r="I68" s="13">
        <f>Ameland!BE68</f>
        <v>0</v>
      </c>
      <c r="J68" s="14">
        <f>Ameland!BF68</f>
        <v>1</v>
      </c>
      <c r="K68" s="13"/>
      <c r="L68" s="14"/>
      <c r="M68" s="13"/>
      <c r="N68" s="14"/>
      <c r="O68" s="13"/>
      <c r="P68" s="14"/>
      <c r="Q68" s="13">
        <f t="shared" si="0"/>
        <v>0</v>
      </c>
      <c r="R68" s="14">
        <f t="shared" si="1"/>
        <v>1</v>
      </c>
    </row>
    <row r="69" spans="2:18" ht="15.75" customHeight="1" x14ac:dyDescent="0.2">
      <c r="B69" s="111" t="s">
        <v>275</v>
      </c>
      <c r="C69" s="13"/>
      <c r="D69" s="14"/>
      <c r="E69" s="13"/>
      <c r="F69" s="14"/>
      <c r="G69" s="13"/>
      <c r="H69" s="14"/>
      <c r="I69" s="13">
        <f>Ameland!BE69</f>
        <v>1</v>
      </c>
      <c r="J69" s="14">
        <f>Ameland!BF69</f>
        <v>0</v>
      </c>
      <c r="K69" s="13"/>
      <c r="L69" s="14"/>
      <c r="M69" s="13"/>
      <c r="N69" s="14"/>
      <c r="O69" s="13"/>
      <c r="P69" s="14"/>
      <c r="Q69" s="13">
        <f t="shared" ref="Q69:Q70" si="2">C69+E69+G69+I69+K69+M69+O69</f>
        <v>1</v>
      </c>
      <c r="R69" s="14">
        <f t="shared" ref="R69:R70" si="3">D69+F69+H69+J69+L69+N69+P69</f>
        <v>0</v>
      </c>
    </row>
    <row r="70" spans="2:18" ht="15.75" customHeight="1" x14ac:dyDescent="0.2">
      <c r="B70" s="111" t="s">
        <v>276</v>
      </c>
      <c r="C70" s="13"/>
      <c r="D70" s="14"/>
      <c r="E70" s="13"/>
      <c r="F70" s="14"/>
      <c r="G70" s="13"/>
      <c r="H70" s="14"/>
      <c r="I70" s="13">
        <f>Ameland!BE70</f>
        <v>1</v>
      </c>
      <c r="J70" s="14">
        <f>Ameland!BF70</f>
        <v>0</v>
      </c>
      <c r="K70" s="13"/>
      <c r="L70" s="14"/>
      <c r="M70" s="13"/>
      <c r="N70" s="14"/>
      <c r="O70" s="13"/>
      <c r="P70" s="14"/>
      <c r="Q70" s="13">
        <f t="shared" si="2"/>
        <v>1</v>
      </c>
      <c r="R70" s="14">
        <f t="shared" si="3"/>
        <v>0</v>
      </c>
    </row>
    <row r="71" spans="2:18" ht="15.75" customHeight="1" x14ac:dyDescent="0.2">
      <c r="B71" s="111" t="s">
        <v>279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>
        <f t="shared" ref="Q71:Q72" si="4">C71+E71+G71+I71+K71+M71+O71</f>
        <v>0</v>
      </c>
      <c r="R71" s="14">
        <f t="shared" ref="R71:R72" si="5">D71+F71+H71+J71+L71+N71+P71</f>
        <v>0</v>
      </c>
    </row>
    <row r="72" spans="2:18" ht="15.75" customHeight="1" x14ac:dyDescent="0.2">
      <c r="B72" s="111" t="s">
        <v>280</v>
      </c>
      <c r="C72" s="13"/>
      <c r="D72" s="14"/>
      <c r="E72" s="13"/>
      <c r="F72" s="14"/>
      <c r="G72" s="13"/>
      <c r="H72" s="14"/>
      <c r="I72" s="13"/>
      <c r="J72" s="14"/>
      <c r="K72" s="13"/>
      <c r="L72" s="14"/>
      <c r="M72" s="13"/>
      <c r="N72" s="14"/>
      <c r="O72" s="13"/>
      <c r="P72" s="14"/>
      <c r="Q72" s="13">
        <f t="shared" si="4"/>
        <v>0</v>
      </c>
      <c r="R72" s="14">
        <f t="shared" si="5"/>
        <v>0</v>
      </c>
    </row>
    <row r="73" spans="2:18" ht="15.75" customHeight="1" x14ac:dyDescent="0.2"/>
    <row r="74" spans="2:18" ht="15.75" customHeight="1" x14ac:dyDescent="0.2"/>
    <row r="75" spans="2:18" ht="15.75" customHeight="1" x14ac:dyDescent="0.2"/>
    <row r="76" spans="2:18" ht="15.75" customHeight="1" x14ac:dyDescent="0.2"/>
    <row r="77" spans="2:18" ht="15.75" customHeight="1" x14ac:dyDescent="0.2"/>
    <row r="78" spans="2:18" ht="15.75" customHeight="1" x14ac:dyDescent="0.2"/>
    <row r="79" spans="2:18" ht="15.75" customHeight="1" x14ac:dyDescent="0.2"/>
    <row r="80" spans="2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4:A26"/>
    <mergeCell ref="A27:A34"/>
    <mergeCell ref="A35:A44"/>
    <mergeCell ref="Q2:R2"/>
    <mergeCell ref="C1:R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07C1-C9BD-4232-BA73-8B28DAB861B1}">
  <sheetPr>
    <outlinePr summaryBelow="0" summaryRight="0"/>
  </sheetPr>
  <dimension ref="A1:DM1000"/>
  <sheetViews>
    <sheetView workbookViewId="0">
      <pane xSplit="2" ySplit="3" topLeftCell="BS4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80" width="6.85546875" style="23" customWidth="1"/>
    <col min="81" max="87" width="6.85546875" style="88" customWidth="1"/>
    <col min="88" max="108" width="6.85546875" style="23" customWidth="1"/>
    <col min="109" max="16384" width="12.5703125" style="23"/>
  </cols>
  <sheetData>
    <row r="1" spans="1:108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</row>
    <row r="2" spans="1:108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8" t="s">
        <v>268</v>
      </c>
      <c r="CD2" s="129"/>
      <c r="CE2" s="128" t="s">
        <v>269</v>
      </c>
      <c r="CF2" s="129"/>
      <c r="CG2" s="128" t="s">
        <v>270</v>
      </c>
      <c r="CH2" s="129"/>
      <c r="CI2" s="128" t="s">
        <v>271</v>
      </c>
      <c r="CJ2" s="129"/>
      <c r="CK2" s="122" t="s">
        <v>169</v>
      </c>
      <c r="CL2" s="123"/>
      <c r="CM2" s="122" t="s">
        <v>170</v>
      </c>
      <c r="CN2" s="123"/>
      <c r="CO2" s="122" t="s">
        <v>176</v>
      </c>
      <c r="CP2" s="123"/>
      <c r="CQ2" s="122" t="s">
        <v>177</v>
      </c>
      <c r="CR2" s="123"/>
      <c r="CS2" s="122" t="s">
        <v>178</v>
      </c>
      <c r="CT2" s="123"/>
      <c r="CU2" s="122" t="s">
        <v>179</v>
      </c>
      <c r="CV2" s="123"/>
      <c r="CW2" s="122" t="s">
        <v>180</v>
      </c>
      <c r="CX2" s="123"/>
      <c r="CY2" s="122" t="s">
        <v>181</v>
      </c>
      <c r="CZ2" s="123"/>
      <c r="DA2" s="122" t="s">
        <v>182</v>
      </c>
      <c r="DB2" s="123"/>
      <c r="DC2" s="122" t="s">
        <v>183</v>
      </c>
      <c r="DD2" s="123"/>
    </row>
    <row r="3" spans="1:108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89" t="s">
        <v>32</v>
      </c>
      <c r="CD3" s="90" t="s">
        <v>33</v>
      </c>
      <c r="CE3" s="89" t="s">
        <v>32</v>
      </c>
      <c r="CF3" s="90" t="s">
        <v>33</v>
      </c>
      <c r="CG3" s="89" t="s">
        <v>32</v>
      </c>
      <c r="CH3" s="90" t="s">
        <v>33</v>
      </c>
      <c r="CI3" s="89" t="s">
        <v>270</v>
      </c>
      <c r="CJ3" s="29"/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  <c r="CQ3" s="28" t="s">
        <v>32</v>
      </c>
      <c r="CR3" s="29" t="s">
        <v>33</v>
      </c>
      <c r="CS3" s="28" t="s">
        <v>32</v>
      </c>
      <c r="CT3" s="29" t="s">
        <v>33</v>
      </c>
      <c r="CU3" s="28" t="s">
        <v>32</v>
      </c>
      <c r="CV3" s="29" t="s">
        <v>33</v>
      </c>
      <c r="CW3" s="28" t="s">
        <v>32</v>
      </c>
      <c r="CX3" s="29" t="s">
        <v>33</v>
      </c>
      <c r="CY3" s="28" t="s">
        <v>32</v>
      </c>
      <c r="CZ3" s="29" t="s">
        <v>33</v>
      </c>
      <c r="DA3" s="28" t="s">
        <v>32</v>
      </c>
      <c r="DB3" s="29" t="s">
        <v>33</v>
      </c>
      <c r="DC3" s="28" t="s">
        <v>32</v>
      </c>
      <c r="DD3" s="29" t="s">
        <v>33</v>
      </c>
    </row>
    <row r="4" spans="1:108" s="96" customFormat="1" ht="15.75" customHeight="1" thickBot="1" x14ac:dyDescent="0.25">
      <c r="A4" s="124" t="s">
        <v>34</v>
      </c>
      <c r="B4" s="91" t="s">
        <v>101</v>
      </c>
      <c r="C4" s="92">
        <v>1</v>
      </c>
      <c r="D4" s="93"/>
      <c r="E4" s="92">
        <v>6</v>
      </c>
      <c r="F4" s="93"/>
      <c r="G4" s="92">
        <v>1</v>
      </c>
      <c r="H4" s="93"/>
      <c r="I4" s="92"/>
      <c r="J4" s="93"/>
      <c r="K4" s="92"/>
      <c r="L4" s="93"/>
      <c r="M4" s="92"/>
      <c r="N4" s="93"/>
      <c r="O4" s="92">
        <v>1</v>
      </c>
      <c r="P4" s="93"/>
      <c r="Q4" s="92">
        <v>2</v>
      </c>
      <c r="R4" s="93"/>
      <c r="S4" s="92"/>
      <c r="T4" s="93"/>
      <c r="U4" s="92">
        <v>1</v>
      </c>
      <c r="V4" s="93"/>
      <c r="W4" s="92">
        <v>5</v>
      </c>
      <c r="X4" s="93"/>
      <c r="Y4" s="92"/>
      <c r="Z4" s="93"/>
      <c r="AA4" s="92"/>
      <c r="AB4" s="93"/>
      <c r="AC4" s="92"/>
      <c r="AD4" s="93"/>
      <c r="AE4" s="92"/>
      <c r="AF4" s="93"/>
      <c r="AG4" s="92">
        <v>1</v>
      </c>
      <c r="AH4" s="93"/>
      <c r="AI4" s="92">
        <v>1</v>
      </c>
      <c r="AJ4" s="93"/>
      <c r="AK4" s="92"/>
      <c r="AL4" s="93"/>
      <c r="AM4" s="92">
        <v>1</v>
      </c>
      <c r="AN4" s="93"/>
      <c r="AO4" s="92">
        <v>1</v>
      </c>
      <c r="AP4" s="93"/>
      <c r="AQ4" s="92">
        <v>1</v>
      </c>
      <c r="AR4" s="93"/>
      <c r="AS4" s="92">
        <v>1</v>
      </c>
      <c r="AT4" s="93"/>
      <c r="AU4" s="92"/>
      <c r="AV4" s="93"/>
      <c r="AW4" s="92">
        <v>4</v>
      </c>
      <c r="AX4" s="93"/>
      <c r="AY4" s="92"/>
      <c r="AZ4" s="93"/>
      <c r="BA4" s="92"/>
      <c r="BB4" s="93"/>
      <c r="BC4" s="92"/>
      <c r="BD4" s="93"/>
      <c r="BE4" s="92"/>
      <c r="BF4" s="93"/>
      <c r="BG4" s="92">
        <v>1</v>
      </c>
      <c r="BH4" s="93"/>
      <c r="BI4" s="92"/>
      <c r="BJ4" s="93"/>
      <c r="BK4" s="92"/>
      <c r="BL4" s="93"/>
      <c r="BM4" s="92"/>
      <c r="BN4" s="93"/>
      <c r="BO4" s="92"/>
      <c r="BP4" s="93"/>
      <c r="BQ4" s="92"/>
      <c r="BR4" s="93"/>
      <c r="BS4" s="92">
        <v>2</v>
      </c>
      <c r="BT4" s="93"/>
      <c r="BU4" s="92"/>
      <c r="BV4" s="93"/>
      <c r="BW4" s="92">
        <v>2</v>
      </c>
      <c r="BX4" s="93"/>
      <c r="BY4" s="92">
        <v>6</v>
      </c>
      <c r="BZ4" s="93"/>
      <c r="CA4" s="93"/>
      <c r="CB4" s="93"/>
      <c r="CC4" s="94">
        <f>CA4+BY4+BW4+BU4+BS4+BQ4+BO4+BM4+BK4+BI4+BG4+BE4+BC4+BA4+AY4+AW4+AU4+AS4+AQ4</f>
        <v>17</v>
      </c>
      <c r="CD4" s="94">
        <f t="shared" ref="CD4:CD35" si="0">CB4+BZ4+BX4+BV4+BT4+BR4+BP4+BN4+BL4+BJ4+BH4+BF4+BD4+BB4+AZ4+AX4+AV4+AT4+AR4</f>
        <v>0</v>
      </c>
      <c r="CE4" s="95">
        <f>C4+E4+G4+I4+K4+M4+O4+Q4+S4+U4+W4+Y4+AA4+AC4+AE4+AG4+AI4+AK4+AM4+AO4</f>
        <v>21</v>
      </c>
      <c r="CF4" s="95">
        <f>D4+F4+H4+J4+L4+N4+P4+R4+T4+V4+X4+Z4+AB4+AD4+AF4+AH4+AJ4+AL4+AN4+AP4</f>
        <v>0</v>
      </c>
      <c r="CG4" s="94">
        <f>CC4+CE4</f>
        <v>38</v>
      </c>
      <c r="CH4" s="94">
        <f t="shared" ref="CG4:CH35" si="1">CD4+CF4</f>
        <v>0</v>
      </c>
      <c r="CI4" s="94">
        <f>CG4+CH4</f>
        <v>38</v>
      </c>
      <c r="CJ4" s="93"/>
      <c r="CK4" s="92"/>
      <c r="CL4" s="93"/>
      <c r="CM4" s="92"/>
      <c r="CN4" s="93"/>
      <c r="CO4" s="92"/>
      <c r="CP4" s="93"/>
      <c r="CQ4" s="92"/>
      <c r="CR4" s="93"/>
      <c r="CS4" s="92"/>
      <c r="CT4" s="93"/>
      <c r="CU4" s="92"/>
      <c r="CV4" s="93"/>
      <c r="CW4" s="92"/>
      <c r="CX4" s="93"/>
      <c r="CY4" s="92"/>
      <c r="CZ4" s="93"/>
      <c r="DA4" s="92"/>
      <c r="DB4" s="93"/>
      <c r="DC4" s="92"/>
      <c r="DD4" s="93"/>
    </row>
    <row r="5" spans="1:108" s="96" customFormat="1" ht="15.75" customHeight="1" thickBot="1" x14ac:dyDescent="0.25">
      <c r="A5" s="125"/>
      <c r="B5" s="97" t="s">
        <v>102</v>
      </c>
      <c r="C5" s="98"/>
      <c r="D5" s="99"/>
      <c r="E5" s="98"/>
      <c r="F5" s="99"/>
      <c r="G5" s="98"/>
      <c r="H5" s="99"/>
      <c r="I5" s="98"/>
      <c r="J5" s="99"/>
      <c r="K5" s="98"/>
      <c r="L5" s="99"/>
      <c r="M5" s="98"/>
      <c r="N5" s="99"/>
      <c r="O5" s="98"/>
      <c r="P5" s="99"/>
      <c r="Q5" s="98"/>
      <c r="R5" s="99"/>
      <c r="S5" s="98"/>
      <c r="T5" s="99"/>
      <c r="U5" s="98"/>
      <c r="V5" s="99"/>
      <c r="W5" s="98"/>
      <c r="X5" s="99"/>
      <c r="Y5" s="98"/>
      <c r="Z5" s="99"/>
      <c r="AA5" s="98"/>
      <c r="AB5" s="99"/>
      <c r="AC5" s="98"/>
      <c r="AD5" s="99"/>
      <c r="AE5" s="98"/>
      <c r="AF5" s="99"/>
      <c r="AG5" s="98"/>
      <c r="AH5" s="99"/>
      <c r="AI5" s="98"/>
      <c r="AJ5" s="99"/>
      <c r="AK5" s="98"/>
      <c r="AL5" s="99"/>
      <c r="AM5" s="98"/>
      <c r="AN5" s="99"/>
      <c r="AO5" s="98"/>
      <c r="AP5" s="99"/>
      <c r="AQ5" s="98"/>
      <c r="AR5" s="99"/>
      <c r="AS5" s="98"/>
      <c r="AT5" s="99"/>
      <c r="AU5" s="98"/>
      <c r="AV5" s="99"/>
      <c r="AW5" s="98"/>
      <c r="AX5" s="99"/>
      <c r="AY5" s="98"/>
      <c r="AZ5" s="99"/>
      <c r="BA5" s="98"/>
      <c r="BB5" s="99"/>
      <c r="BC5" s="98"/>
      <c r="BD5" s="99"/>
      <c r="BE5" s="98"/>
      <c r="BF5" s="99"/>
      <c r="BG5" s="98"/>
      <c r="BH5" s="99"/>
      <c r="BI5" s="98"/>
      <c r="BJ5" s="99"/>
      <c r="BK5" s="98"/>
      <c r="BL5" s="99"/>
      <c r="BM5" s="98"/>
      <c r="BN5" s="99"/>
      <c r="BO5" s="98"/>
      <c r="BP5" s="99"/>
      <c r="BQ5" s="98"/>
      <c r="BR5" s="99"/>
      <c r="BS5" s="98"/>
      <c r="BT5" s="99"/>
      <c r="BU5" s="98"/>
      <c r="BV5" s="99"/>
      <c r="BW5" s="98"/>
      <c r="BX5" s="99"/>
      <c r="BY5" s="98"/>
      <c r="BZ5" s="99"/>
      <c r="CA5" s="98"/>
      <c r="CB5" s="99"/>
      <c r="CC5" s="94">
        <f t="shared" ref="CC5:CC35" si="2">CA5+BY5+BW5+BU5+BS5+BQ5+BO5+BM5+BK5+BI5+BG5+BE5+BC5+BA5+AY5+AW5+AU5+AS5+AQ5</f>
        <v>0</v>
      </c>
      <c r="CD5" s="94">
        <f t="shared" si="0"/>
        <v>0</v>
      </c>
      <c r="CE5" s="95">
        <f t="shared" ref="CE5:CF35" si="3">C5+E5+G5+I5+K5+M5+O5+Q5+S5+U5+W5+Y5+AA5+AC5+AE5+AG5+AI5+AK5+AM5+AO5</f>
        <v>0</v>
      </c>
      <c r="CF5" s="95">
        <f t="shared" si="3"/>
        <v>0</v>
      </c>
      <c r="CG5" s="94">
        <f t="shared" si="1"/>
        <v>0</v>
      </c>
      <c r="CH5" s="94">
        <f t="shared" si="1"/>
        <v>0</v>
      </c>
      <c r="CI5" s="94">
        <f t="shared" ref="CI5:CI41" si="4">CG5+CH5</f>
        <v>0</v>
      </c>
      <c r="CJ5" s="99"/>
      <c r="CK5" s="98"/>
      <c r="CL5" s="99"/>
      <c r="CM5" s="98"/>
      <c r="CN5" s="99"/>
      <c r="CO5" s="98"/>
      <c r="CP5" s="99"/>
      <c r="CQ5" s="98"/>
      <c r="CR5" s="99"/>
      <c r="CS5" s="98"/>
      <c r="CT5" s="99"/>
      <c r="CU5" s="98"/>
      <c r="CV5" s="99"/>
      <c r="CW5" s="98"/>
      <c r="CX5" s="99"/>
      <c r="CY5" s="98"/>
      <c r="CZ5" s="99"/>
      <c r="DA5" s="98"/>
      <c r="DB5" s="99"/>
      <c r="DC5" s="98"/>
      <c r="DD5" s="99"/>
    </row>
    <row r="6" spans="1:108" s="96" customFormat="1" ht="15.75" customHeight="1" thickBot="1" x14ac:dyDescent="0.25">
      <c r="A6" s="125"/>
      <c r="B6" s="97" t="s">
        <v>103</v>
      </c>
      <c r="C6" s="98">
        <v>8</v>
      </c>
      <c r="D6" s="99"/>
      <c r="E6" s="98">
        <v>3</v>
      </c>
      <c r="F6" s="99"/>
      <c r="G6" s="98">
        <v>2</v>
      </c>
      <c r="H6" s="99">
        <v>1</v>
      </c>
      <c r="I6" s="98">
        <v>6</v>
      </c>
      <c r="J6" s="99">
        <v>3</v>
      </c>
      <c r="K6" s="98">
        <v>5</v>
      </c>
      <c r="L6" s="99"/>
      <c r="M6" s="98">
        <v>1</v>
      </c>
      <c r="N6" s="99"/>
      <c r="O6" s="98">
        <v>1</v>
      </c>
      <c r="P6" s="99"/>
      <c r="Q6" s="98">
        <v>4</v>
      </c>
      <c r="R6" s="99">
        <v>3</v>
      </c>
      <c r="S6" s="98">
        <v>1</v>
      </c>
      <c r="T6" s="99"/>
      <c r="U6" s="98">
        <v>4</v>
      </c>
      <c r="V6" s="99"/>
      <c r="W6" s="98">
        <v>3</v>
      </c>
      <c r="X6" s="99"/>
      <c r="Y6" s="98">
        <v>1</v>
      </c>
      <c r="Z6" s="99">
        <v>1</v>
      </c>
      <c r="AA6" s="98"/>
      <c r="AB6" s="99"/>
      <c r="AC6" s="98"/>
      <c r="AD6" s="99"/>
      <c r="AE6" s="98">
        <v>4</v>
      </c>
      <c r="AF6" s="99"/>
      <c r="AG6" s="98">
        <v>5</v>
      </c>
      <c r="AH6" s="99">
        <v>1</v>
      </c>
      <c r="AI6" s="98"/>
      <c r="AJ6" s="99"/>
      <c r="AK6" s="98">
        <v>1</v>
      </c>
      <c r="AL6" s="99"/>
      <c r="AM6" s="98">
        <v>2</v>
      </c>
      <c r="AN6" s="99"/>
      <c r="AO6" s="98"/>
      <c r="AP6" s="99"/>
      <c r="AQ6" s="98"/>
      <c r="AR6" s="99"/>
      <c r="AS6" s="98">
        <v>3</v>
      </c>
      <c r="AT6" s="99">
        <v>1</v>
      </c>
      <c r="AU6" s="98"/>
      <c r="AV6" s="99"/>
      <c r="AW6" s="98">
        <v>1</v>
      </c>
      <c r="AX6" s="99">
        <v>1</v>
      </c>
      <c r="AY6" s="98">
        <v>1</v>
      </c>
      <c r="AZ6" s="99"/>
      <c r="BA6" s="98"/>
      <c r="BB6" s="99"/>
      <c r="BC6" s="98"/>
      <c r="BD6" s="99"/>
      <c r="BE6" s="98"/>
      <c r="BF6" s="99"/>
      <c r="BG6" s="98">
        <v>9</v>
      </c>
      <c r="BH6" s="99">
        <v>5</v>
      </c>
      <c r="BI6" s="98">
        <v>1</v>
      </c>
      <c r="BJ6" s="99"/>
      <c r="BK6" s="98"/>
      <c r="BL6" s="99"/>
      <c r="BM6" s="98"/>
      <c r="BN6" s="99"/>
      <c r="BO6" s="98"/>
      <c r="BP6" s="99"/>
      <c r="BQ6" s="98"/>
      <c r="BR6" s="99"/>
      <c r="BS6" s="98">
        <v>4</v>
      </c>
      <c r="BT6" s="99"/>
      <c r="BU6" s="98">
        <v>2</v>
      </c>
      <c r="BV6" s="99"/>
      <c r="BW6" s="98">
        <v>4</v>
      </c>
      <c r="BX6" s="99"/>
      <c r="BY6" s="98">
        <v>13</v>
      </c>
      <c r="BZ6" s="99">
        <v>4</v>
      </c>
      <c r="CA6" s="98">
        <v>3</v>
      </c>
      <c r="CB6" s="99">
        <v>2</v>
      </c>
      <c r="CC6" s="94">
        <f t="shared" si="2"/>
        <v>41</v>
      </c>
      <c r="CD6" s="94">
        <f t="shared" si="0"/>
        <v>13</v>
      </c>
      <c r="CE6" s="95">
        <f t="shared" si="3"/>
        <v>51</v>
      </c>
      <c r="CF6" s="95">
        <f t="shared" si="3"/>
        <v>9</v>
      </c>
      <c r="CG6" s="94">
        <f t="shared" si="1"/>
        <v>92</v>
      </c>
      <c r="CH6" s="94">
        <f t="shared" si="1"/>
        <v>22</v>
      </c>
      <c r="CI6" s="94">
        <f t="shared" si="4"/>
        <v>114</v>
      </c>
      <c r="CJ6" s="99"/>
      <c r="CK6" s="98"/>
      <c r="CL6" s="99"/>
      <c r="CM6" s="98"/>
      <c r="CN6" s="99"/>
      <c r="CO6" s="98"/>
      <c r="CP6" s="99"/>
      <c r="CQ6" s="98"/>
      <c r="CR6" s="99"/>
      <c r="CS6" s="98"/>
      <c r="CT6" s="99"/>
      <c r="CU6" s="98"/>
      <c r="CV6" s="99"/>
      <c r="CW6" s="98"/>
      <c r="CX6" s="99"/>
      <c r="CY6" s="98"/>
      <c r="CZ6" s="99"/>
      <c r="DA6" s="98"/>
      <c r="DB6" s="99"/>
      <c r="DC6" s="98"/>
      <c r="DD6" s="99"/>
    </row>
    <row r="7" spans="1:108" s="96" customFormat="1" ht="15.75" customHeight="1" thickBot="1" x14ac:dyDescent="0.25">
      <c r="A7" s="125"/>
      <c r="B7" s="97" t="s">
        <v>104</v>
      </c>
      <c r="C7" s="98">
        <v>40</v>
      </c>
      <c r="D7" s="99"/>
      <c r="E7" s="98">
        <v>26</v>
      </c>
      <c r="F7" s="99"/>
      <c r="G7" s="98">
        <v>78</v>
      </c>
      <c r="H7" s="99"/>
      <c r="I7" s="98">
        <v>74</v>
      </c>
      <c r="J7" s="99"/>
      <c r="K7" s="98">
        <v>98</v>
      </c>
      <c r="L7" s="99"/>
      <c r="M7" s="98">
        <v>38</v>
      </c>
      <c r="N7" s="99"/>
      <c r="O7" s="98">
        <v>75</v>
      </c>
      <c r="P7" s="99"/>
      <c r="Q7" s="98">
        <v>68</v>
      </c>
      <c r="R7" s="99"/>
      <c r="S7" s="98">
        <v>47</v>
      </c>
      <c r="T7" s="99"/>
      <c r="U7" s="98">
        <v>78</v>
      </c>
      <c r="V7" s="99"/>
      <c r="W7" s="98">
        <v>87</v>
      </c>
      <c r="X7" s="99"/>
      <c r="Y7" s="98">
        <v>77</v>
      </c>
      <c r="Z7" s="99"/>
      <c r="AA7" s="98">
        <v>86</v>
      </c>
      <c r="AB7" s="99"/>
      <c r="AC7" s="98">
        <v>39</v>
      </c>
      <c r="AD7" s="99"/>
      <c r="AE7" s="98">
        <v>49</v>
      </c>
      <c r="AF7" s="99"/>
      <c r="AG7" s="98">
        <v>44</v>
      </c>
      <c r="AH7" s="99"/>
      <c r="AI7" s="98">
        <v>51</v>
      </c>
      <c r="AJ7" s="99"/>
      <c r="AK7" s="98">
        <v>98</v>
      </c>
      <c r="AL7" s="99"/>
      <c r="AM7" s="98">
        <v>53</v>
      </c>
      <c r="AN7" s="99"/>
      <c r="AO7" s="98">
        <v>40</v>
      </c>
      <c r="AP7" s="99"/>
      <c r="AQ7" s="98">
        <v>52</v>
      </c>
      <c r="AR7" s="99"/>
      <c r="AS7" s="98">
        <v>36</v>
      </c>
      <c r="AT7" s="99"/>
      <c r="AU7" s="98">
        <v>73</v>
      </c>
      <c r="AV7" s="99"/>
      <c r="AW7" s="98">
        <v>47</v>
      </c>
      <c r="AX7" s="99"/>
      <c r="AY7" s="98">
        <v>63</v>
      </c>
      <c r="AZ7" s="99"/>
      <c r="BA7" s="98">
        <v>25</v>
      </c>
      <c r="BB7" s="99"/>
      <c r="BC7" s="98">
        <v>77</v>
      </c>
      <c r="BD7" s="99"/>
      <c r="BE7" s="98">
        <v>63</v>
      </c>
      <c r="BF7" s="99"/>
      <c r="BG7" s="98">
        <v>63</v>
      </c>
      <c r="BH7" s="99"/>
      <c r="BI7" s="98">
        <v>59</v>
      </c>
      <c r="BJ7" s="99"/>
      <c r="BK7" s="98">
        <v>77</v>
      </c>
      <c r="BL7" s="99"/>
      <c r="BM7" s="98">
        <v>93</v>
      </c>
      <c r="BN7" s="99"/>
      <c r="BO7" s="98">
        <v>58</v>
      </c>
      <c r="BP7" s="99"/>
      <c r="BQ7" s="98">
        <v>73</v>
      </c>
      <c r="BR7" s="99"/>
      <c r="BS7" s="98">
        <v>45</v>
      </c>
      <c r="BT7" s="99"/>
      <c r="BU7" s="98">
        <v>95</v>
      </c>
      <c r="BV7" s="99"/>
      <c r="BW7" s="98">
        <v>28</v>
      </c>
      <c r="BX7" s="99"/>
      <c r="BY7" s="98">
        <v>250</v>
      </c>
      <c r="BZ7" s="99"/>
      <c r="CA7" s="98">
        <v>84</v>
      </c>
      <c r="CB7" s="99"/>
      <c r="CC7" s="94">
        <f t="shared" si="2"/>
        <v>1361</v>
      </c>
      <c r="CD7" s="94">
        <f t="shared" si="0"/>
        <v>0</v>
      </c>
      <c r="CE7" s="95">
        <f t="shared" si="3"/>
        <v>1246</v>
      </c>
      <c r="CF7" s="95">
        <f t="shared" si="3"/>
        <v>0</v>
      </c>
      <c r="CG7" s="94">
        <f t="shared" si="1"/>
        <v>2607</v>
      </c>
      <c r="CH7" s="94">
        <f t="shared" si="1"/>
        <v>0</v>
      </c>
      <c r="CI7" s="94">
        <f t="shared" si="4"/>
        <v>2607</v>
      </c>
      <c r="CJ7" s="99"/>
      <c r="CK7" s="98"/>
      <c r="CL7" s="99"/>
      <c r="CM7" s="98"/>
      <c r="CN7" s="99"/>
      <c r="CO7" s="98"/>
      <c r="CP7" s="99"/>
      <c r="CQ7" s="98"/>
      <c r="CR7" s="99"/>
      <c r="CS7" s="98"/>
      <c r="CT7" s="99"/>
      <c r="CU7" s="98"/>
      <c r="CV7" s="99"/>
      <c r="CW7" s="98"/>
      <c r="CX7" s="99"/>
      <c r="CY7" s="98"/>
      <c r="CZ7" s="99"/>
      <c r="DA7" s="98"/>
      <c r="DB7" s="99"/>
      <c r="DC7" s="98"/>
      <c r="DD7" s="99"/>
    </row>
    <row r="8" spans="1:108" s="96" customFormat="1" ht="15.75" customHeight="1" thickBot="1" x14ac:dyDescent="0.25">
      <c r="A8" s="125"/>
      <c r="B8" s="97" t="s">
        <v>105</v>
      </c>
      <c r="C8" s="98">
        <v>23</v>
      </c>
      <c r="D8" s="99"/>
      <c r="E8" s="98"/>
      <c r="F8" s="99"/>
      <c r="G8" s="98"/>
      <c r="H8" s="99"/>
      <c r="I8" s="98"/>
      <c r="J8" s="99"/>
      <c r="K8" s="98"/>
      <c r="L8" s="99"/>
      <c r="M8" s="98">
        <v>25</v>
      </c>
      <c r="N8" s="99"/>
      <c r="O8" s="98">
        <v>20</v>
      </c>
      <c r="P8" s="99"/>
      <c r="Q8" s="98">
        <v>11</v>
      </c>
      <c r="R8" s="99"/>
      <c r="S8" s="98">
        <v>23</v>
      </c>
      <c r="T8" s="99"/>
      <c r="U8" s="98">
        <v>8</v>
      </c>
      <c r="V8" s="99"/>
      <c r="W8" s="98">
        <v>2</v>
      </c>
      <c r="X8" s="99"/>
      <c r="Y8" s="98">
        <v>11</v>
      </c>
      <c r="Z8" s="99"/>
      <c r="AA8" s="98">
        <v>8</v>
      </c>
      <c r="AB8" s="99"/>
      <c r="AC8" s="98">
        <v>31</v>
      </c>
      <c r="AD8" s="99"/>
      <c r="AE8" s="98">
        <v>21</v>
      </c>
      <c r="AF8" s="99"/>
      <c r="AG8" s="98">
        <v>12</v>
      </c>
      <c r="AH8" s="99"/>
      <c r="AI8" s="98">
        <v>29</v>
      </c>
      <c r="AJ8" s="99"/>
      <c r="AK8" s="98">
        <v>6</v>
      </c>
      <c r="AL8" s="99"/>
      <c r="AM8" s="98">
        <v>17</v>
      </c>
      <c r="AN8" s="99"/>
      <c r="AO8" s="98">
        <v>17</v>
      </c>
      <c r="AP8" s="99"/>
      <c r="AQ8" s="98">
        <v>14</v>
      </c>
      <c r="AR8" s="99"/>
      <c r="AS8" s="98">
        <v>25</v>
      </c>
      <c r="AT8" s="99"/>
      <c r="AU8" s="98">
        <v>10</v>
      </c>
      <c r="AV8" s="99"/>
      <c r="AW8" s="98">
        <v>19</v>
      </c>
      <c r="AX8" s="99"/>
      <c r="AY8" s="98">
        <v>21</v>
      </c>
      <c r="AZ8" s="99"/>
      <c r="BA8" s="98">
        <v>16</v>
      </c>
      <c r="BB8" s="99">
        <v>1</v>
      </c>
      <c r="BC8" s="98">
        <v>7</v>
      </c>
      <c r="BD8" s="99"/>
      <c r="BE8" s="98">
        <v>23</v>
      </c>
      <c r="BF8" s="99"/>
      <c r="BG8" s="98">
        <v>8</v>
      </c>
      <c r="BH8" s="99"/>
      <c r="BI8" s="98">
        <v>7</v>
      </c>
      <c r="BJ8" s="99"/>
      <c r="BK8" s="98">
        <v>14</v>
      </c>
      <c r="BL8" s="99"/>
      <c r="BM8" s="98">
        <v>2</v>
      </c>
      <c r="BN8" s="99"/>
      <c r="BO8" s="98">
        <v>22</v>
      </c>
      <c r="BP8" s="99"/>
      <c r="BQ8" s="98">
        <v>8</v>
      </c>
      <c r="BR8" s="99"/>
      <c r="BS8" s="98">
        <v>41</v>
      </c>
      <c r="BT8" s="99"/>
      <c r="BU8" s="98">
        <v>24</v>
      </c>
      <c r="BV8" s="99"/>
      <c r="BW8" s="98">
        <v>25</v>
      </c>
      <c r="BX8" s="99"/>
      <c r="BY8" s="98">
        <v>29</v>
      </c>
      <c r="BZ8" s="99"/>
      <c r="CA8" s="98">
        <v>10</v>
      </c>
      <c r="CB8" s="99"/>
      <c r="CC8" s="94">
        <f t="shared" si="2"/>
        <v>325</v>
      </c>
      <c r="CD8" s="94">
        <f t="shared" si="0"/>
        <v>1</v>
      </c>
      <c r="CE8" s="95">
        <f t="shared" si="3"/>
        <v>264</v>
      </c>
      <c r="CF8" s="95">
        <f t="shared" si="3"/>
        <v>0</v>
      </c>
      <c r="CG8" s="94">
        <f t="shared" si="1"/>
        <v>589</v>
      </c>
      <c r="CH8" s="94">
        <f t="shared" si="1"/>
        <v>1</v>
      </c>
      <c r="CI8" s="94">
        <f t="shared" si="4"/>
        <v>590</v>
      </c>
      <c r="CJ8" s="99"/>
      <c r="CK8" s="98"/>
      <c r="CL8" s="99"/>
      <c r="CM8" s="98"/>
      <c r="CN8" s="99"/>
      <c r="CO8" s="98"/>
      <c r="CP8" s="99"/>
      <c r="CQ8" s="98"/>
      <c r="CR8" s="99"/>
      <c r="CS8" s="98"/>
      <c r="CT8" s="99"/>
      <c r="CU8" s="98"/>
      <c r="CV8" s="99"/>
      <c r="CW8" s="98"/>
      <c r="CX8" s="99"/>
      <c r="CY8" s="98"/>
      <c r="CZ8" s="99"/>
      <c r="DA8" s="98"/>
      <c r="DB8" s="99"/>
      <c r="DC8" s="98"/>
      <c r="DD8" s="99"/>
    </row>
    <row r="9" spans="1:108" s="96" customFormat="1" ht="15.75" customHeight="1" thickBot="1" x14ac:dyDescent="0.25">
      <c r="A9" s="125"/>
      <c r="B9" s="97" t="s">
        <v>106</v>
      </c>
      <c r="C9" s="98">
        <v>7</v>
      </c>
      <c r="D9" s="99"/>
      <c r="E9" s="98">
        <v>1</v>
      </c>
      <c r="F9" s="99"/>
      <c r="G9" s="98"/>
      <c r="H9" s="99"/>
      <c r="I9" s="98"/>
      <c r="J9" s="99"/>
      <c r="K9" s="98">
        <v>4</v>
      </c>
      <c r="L9" s="99"/>
      <c r="M9" s="98">
        <v>1</v>
      </c>
      <c r="N9" s="99"/>
      <c r="O9" s="98"/>
      <c r="P9" s="99"/>
      <c r="Q9" s="98">
        <v>1</v>
      </c>
      <c r="R9" s="99"/>
      <c r="S9" s="98">
        <v>10</v>
      </c>
      <c r="T9" s="99"/>
      <c r="U9" s="98">
        <v>2</v>
      </c>
      <c r="V9" s="99"/>
      <c r="W9" s="98">
        <v>3</v>
      </c>
      <c r="X9" s="99"/>
      <c r="Y9" s="98">
        <v>2</v>
      </c>
      <c r="Z9" s="99"/>
      <c r="AA9" s="98"/>
      <c r="AB9" s="99"/>
      <c r="AC9" s="98">
        <v>2</v>
      </c>
      <c r="AD9" s="99"/>
      <c r="AE9" s="98">
        <v>2</v>
      </c>
      <c r="AF9" s="99"/>
      <c r="AG9" s="98">
        <v>5</v>
      </c>
      <c r="AH9" s="99"/>
      <c r="AI9" s="98">
        <v>1</v>
      </c>
      <c r="AJ9" s="99"/>
      <c r="AK9" s="98">
        <v>1</v>
      </c>
      <c r="AL9" s="99"/>
      <c r="AM9" s="98">
        <v>4</v>
      </c>
      <c r="AN9" s="99"/>
      <c r="AO9" s="98">
        <v>4</v>
      </c>
      <c r="AP9" s="99"/>
      <c r="AQ9" s="98">
        <v>9</v>
      </c>
      <c r="AR9" s="99"/>
      <c r="AS9" s="98">
        <v>4</v>
      </c>
      <c r="AT9" s="99"/>
      <c r="AU9" s="98"/>
      <c r="AV9" s="99"/>
      <c r="AW9" s="98">
        <v>8</v>
      </c>
      <c r="AX9" s="99"/>
      <c r="AY9" s="98">
        <v>6</v>
      </c>
      <c r="AZ9" s="99"/>
      <c r="BA9" s="98"/>
      <c r="BB9" s="99"/>
      <c r="BC9" s="98">
        <v>9</v>
      </c>
      <c r="BD9" s="99"/>
      <c r="BE9" s="98"/>
      <c r="BF9" s="99"/>
      <c r="BG9" s="98"/>
      <c r="BH9" s="99"/>
      <c r="BI9" s="98">
        <v>6</v>
      </c>
      <c r="BJ9" s="99"/>
      <c r="BK9" s="98"/>
      <c r="BL9" s="99"/>
      <c r="BM9" s="98"/>
      <c r="BN9" s="99"/>
      <c r="BO9" s="98">
        <v>1</v>
      </c>
      <c r="BP9" s="99"/>
      <c r="BQ9" s="98">
        <v>6</v>
      </c>
      <c r="BR9" s="99"/>
      <c r="BS9" s="98">
        <v>8</v>
      </c>
      <c r="BT9" s="99"/>
      <c r="BU9" s="98">
        <v>8</v>
      </c>
      <c r="BV9" s="99"/>
      <c r="BW9" s="98">
        <v>7</v>
      </c>
      <c r="BX9" s="99"/>
      <c r="BY9" s="98">
        <v>6</v>
      </c>
      <c r="BZ9" s="99"/>
      <c r="CA9" s="98">
        <v>5</v>
      </c>
      <c r="CB9" s="99"/>
      <c r="CC9" s="94">
        <f t="shared" si="2"/>
        <v>83</v>
      </c>
      <c r="CD9" s="94">
        <f t="shared" si="0"/>
        <v>0</v>
      </c>
      <c r="CE9" s="95">
        <f t="shared" si="3"/>
        <v>50</v>
      </c>
      <c r="CF9" s="95">
        <f t="shared" si="3"/>
        <v>0</v>
      </c>
      <c r="CG9" s="94">
        <f t="shared" si="1"/>
        <v>133</v>
      </c>
      <c r="CH9" s="94">
        <f t="shared" si="1"/>
        <v>0</v>
      </c>
      <c r="CI9" s="94">
        <f t="shared" si="4"/>
        <v>133</v>
      </c>
      <c r="CJ9" s="99"/>
      <c r="CK9" s="98"/>
      <c r="CL9" s="99"/>
      <c r="CM9" s="98"/>
      <c r="CN9" s="99"/>
      <c r="CO9" s="98"/>
      <c r="CP9" s="99"/>
      <c r="CQ9" s="98"/>
      <c r="CR9" s="99"/>
      <c r="CS9" s="98"/>
      <c r="CT9" s="99"/>
      <c r="CU9" s="98"/>
      <c r="CV9" s="99"/>
      <c r="CW9" s="98"/>
      <c r="CX9" s="99"/>
      <c r="CY9" s="98"/>
      <c r="CZ9" s="99"/>
      <c r="DA9" s="98"/>
      <c r="DB9" s="99"/>
      <c r="DC9" s="98"/>
      <c r="DD9" s="99"/>
    </row>
    <row r="10" spans="1:108" s="96" customFormat="1" ht="15.75" customHeight="1" thickBot="1" x14ac:dyDescent="0.25">
      <c r="A10" s="125"/>
      <c r="B10" s="97" t="s">
        <v>107</v>
      </c>
      <c r="C10" s="98"/>
      <c r="D10" s="99"/>
      <c r="E10" s="98">
        <v>18</v>
      </c>
      <c r="F10" s="99"/>
      <c r="G10" s="98">
        <v>13</v>
      </c>
      <c r="H10" s="99"/>
      <c r="I10" s="98">
        <v>7</v>
      </c>
      <c r="J10" s="99"/>
      <c r="K10" s="98"/>
      <c r="L10" s="99"/>
      <c r="M10" s="98">
        <v>24</v>
      </c>
      <c r="N10" s="99"/>
      <c r="O10" s="98"/>
      <c r="P10" s="99"/>
      <c r="Q10" s="98">
        <v>4</v>
      </c>
      <c r="R10" s="99"/>
      <c r="S10" s="98">
        <v>1</v>
      </c>
      <c r="T10" s="99"/>
      <c r="U10" s="98">
        <v>7</v>
      </c>
      <c r="V10" s="99"/>
      <c r="W10" s="98">
        <v>1</v>
      </c>
      <c r="X10" s="99"/>
      <c r="Y10" s="98">
        <v>1</v>
      </c>
      <c r="Z10" s="99"/>
      <c r="AA10" s="98">
        <v>4</v>
      </c>
      <c r="AB10" s="99"/>
      <c r="AC10" s="98">
        <v>13</v>
      </c>
      <c r="AD10" s="99"/>
      <c r="AE10" s="98">
        <v>20</v>
      </c>
      <c r="AF10" s="99"/>
      <c r="AG10" s="98">
        <v>7</v>
      </c>
      <c r="AH10" s="99"/>
      <c r="AI10" s="98"/>
      <c r="AJ10" s="99"/>
      <c r="AK10" s="98">
        <v>2</v>
      </c>
      <c r="AL10" s="99"/>
      <c r="AM10" s="98">
        <v>7</v>
      </c>
      <c r="AN10" s="99"/>
      <c r="AO10" s="98">
        <v>13</v>
      </c>
      <c r="AP10" s="99"/>
      <c r="AQ10" s="98">
        <v>7</v>
      </c>
      <c r="AR10" s="99"/>
      <c r="AS10" s="98">
        <v>5</v>
      </c>
      <c r="AT10" s="99"/>
      <c r="AU10" s="98">
        <v>3</v>
      </c>
      <c r="AV10" s="99"/>
      <c r="AW10" s="98">
        <v>7</v>
      </c>
      <c r="AX10" s="99"/>
      <c r="AY10" s="98">
        <v>7</v>
      </c>
      <c r="AZ10" s="99"/>
      <c r="BA10" s="98">
        <v>9</v>
      </c>
      <c r="BB10" s="99"/>
      <c r="BC10" s="98">
        <v>1</v>
      </c>
      <c r="BD10" s="99"/>
      <c r="BE10" s="98">
        <v>4</v>
      </c>
      <c r="BF10" s="99"/>
      <c r="BG10" s="98">
        <v>1</v>
      </c>
      <c r="BH10" s="99"/>
      <c r="BI10" s="98">
        <v>3</v>
      </c>
      <c r="BJ10" s="99"/>
      <c r="BK10" s="98">
        <v>7</v>
      </c>
      <c r="BL10" s="99"/>
      <c r="BM10" s="98">
        <v>1</v>
      </c>
      <c r="BN10" s="99"/>
      <c r="BO10" s="98">
        <v>6</v>
      </c>
      <c r="BP10" s="99"/>
      <c r="BQ10" s="98">
        <v>5</v>
      </c>
      <c r="BR10" s="99"/>
      <c r="BS10" s="98">
        <v>15</v>
      </c>
      <c r="BT10" s="99"/>
      <c r="BU10" s="98">
        <v>9</v>
      </c>
      <c r="BV10" s="99"/>
      <c r="BW10" s="98">
        <v>8</v>
      </c>
      <c r="BX10" s="99"/>
      <c r="BY10" s="98">
        <v>11</v>
      </c>
      <c r="BZ10" s="99"/>
      <c r="CA10" s="98">
        <v>6</v>
      </c>
      <c r="CB10" s="99"/>
      <c r="CC10" s="94">
        <f t="shared" si="2"/>
        <v>115</v>
      </c>
      <c r="CD10" s="94">
        <f t="shared" si="0"/>
        <v>0</v>
      </c>
      <c r="CE10" s="95">
        <f t="shared" si="3"/>
        <v>142</v>
      </c>
      <c r="CF10" s="95">
        <f t="shared" si="3"/>
        <v>0</v>
      </c>
      <c r="CG10" s="94">
        <f t="shared" si="1"/>
        <v>257</v>
      </c>
      <c r="CH10" s="94">
        <f t="shared" si="1"/>
        <v>0</v>
      </c>
      <c r="CI10" s="94">
        <f t="shared" si="4"/>
        <v>257</v>
      </c>
      <c r="CJ10" s="99"/>
      <c r="CK10" s="98"/>
      <c r="CL10" s="99"/>
      <c r="CM10" s="98"/>
      <c r="CN10" s="99"/>
      <c r="CO10" s="98"/>
      <c r="CP10" s="99"/>
      <c r="CQ10" s="98"/>
      <c r="CR10" s="99"/>
      <c r="CS10" s="98"/>
      <c r="CT10" s="99"/>
      <c r="CU10" s="98"/>
      <c r="CV10" s="99"/>
      <c r="CW10" s="98"/>
      <c r="CX10" s="99"/>
      <c r="CY10" s="98"/>
      <c r="CZ10" s="99"/>
      <c r="DA10" s="98"/>
      <c r="DB10" s="99"/>
      <c r="DC10" s="98"/>
      <c r="DD10" s="99"/>
    </row>
    <row r="11" spans="1:108" s="96" customFormat="1" ht="15.75" customHeight="1" thickBot="1" x14ac:dyDescent="0.25">
      <c r="A11" s="125"/>
      <c r="B11" s="97" t="s">
        <v>108</v>
      </c>
      <c r="C11" s="98"/>
      <c r="D11" s="99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98"/>
      <c r="R11" s="99"/>
      <c r="S11" s="98"/>
      <c r="T11" s="99"/>
      <c r="U11" s="98"/>
      <c r="V11" s="99"/>
      <c r="W11" s="98"/>
      <c r="X11" s="99"/>
      <c r="Y11" s="98"/>
      <c r="Z11" s="99"/>
      <c r="AA11" s="98"/>
      <c r="AB11" s="99"/>
      <c r="AC11" s="99"/>
      <c r="AD11" s="99"/>
      <c r="AE11" s="98"/>
      <c r="AF11" s="99"/>
      <c r="AG11" s="98"/>
      <c r="AH11" s="99"/>
      <c r="AI11" s="98"/>
      <c r="AJ11" s="99"/>
      <c r="AK11" s="98"/>
      <c r="AL11" s="99"/>
      <c r="AM11" s="98"/>
      <c r="AN11" s="99"/>
      <c r="AO11" s="98"/>
      <c r="AP11" s="99"/>
      <c r="AQ11" s="98"/>
      <c r="AR11" s="99"/>
      <c r="AS11" s="98"/>
      <c r="AT11" s="99"/>
      <c r="AU11" s="98"/>
      <c r="AV11" s="99"/>
      <c r="AW11" s="98"/>
      <c r="AX11" s="99"/>
      <c r="AY11" s="98"/>
      <c r="AZ11" s="99"/>
      <c r="BA11" s="98"/>
      <c r="BB11" s="99"/>
      <c r="BC11" s="98"/>
      <c r="BD11" s="99"/>
      <c r="BE11" s="98"/>
      <c r="BF11" s="99"/>
      <c r="BG11" s="98"/>
      <c r="BH11" s="99"/>
      <c r="BI11" s="98"/>
      <c r="BJ11" s="99"/>
      <c r="BK11" s="98"/>
      <c r="BL11" s="99"/>
      <c r="BM11" s="98"/>
      <c r="BN11" s="99"/>
      <c r="BO11" s="98"/>
      <c r="BP11" s="99"/>
      <c r="BQ11" s="98"/>
      <c r="BR11" s="99"/>
      <c r="BS11" s="98"/>
      <c r="BT11" s="99"/>
      <c r="BU11" s="98"/>
      <c r="BV11" s="99"/>
      <c r="BW11" s="98"/>
      <c r="BX11" s="99"/>
      <c r="BY11" s="98">
        <v>13</v>
      </c>
      <c r="BZ11" s="99">
        <v>1</v>
      </c>
      <c r="CA11" s="98"/>
      <c r="CB11" s="99"/>
      <c r="CC11" s="94">
        <f t="shared" si="2"/>
        <v>13</v>
      </c>
      <c r="CD11" s="94">
        <f t="shared" si="0"/>
        <v>1</v>
      </c>
      <c r="CE11" s="95">
        <f t="shared" si="3"/>
        <v>0</v>
      </c>
      <c r="CF11" s="95">
        <f t="shared" si="3"/>
        <v>0</v>
      </c>
      <c r="CG11" s="94">
        <f t="shared" si="1"/>
        <v>13</v>
      </c>
      <c r="CH11" s="94">
        <f t="shared" si="1"/>
        <v>1</v>
      </c>
      <c r="CI11" s="94">
        <f t="shared" si="4"/>
        <v>14</v>
      </c>
      <c r="CJ11" s="99"/>
      <c r="CK11" s="98"/>
      <c r="CL11" s="99"/>
      <c r="CM11" s="98"/>
      <c r="CN11" s="99"/>
      <c r="CO11" s="98"/>
      <c r="CP11" s="99"/>
      <c r="CQ11" s="98"/>
      <c r="CR11" s="99"/>
      <c r="CS11" s="98"/>
      <c r="CT11" s="99"/>
      <c r="CU11" s="98"/>
      <c r="CV11" s="99"/>
      <c r="CW11" s="98"/>
      <c r="CX11" s="99"/>
      <c r="CY11" s="98"/>
      <c r="CZ11" s="99"/>
      <c r="DA11" s="98"/>
      <c r="DB11" s="99"/>
      <c r="DC11" s="98"/>
      <c r="DD11" s="99"/>
    </row>
    <row r="12" spans="1:108" s="96" customFormat="1" ht="15.75" customHeight="1" thickBot="1" x14ac:dyDescent="0.25">
      <c r="A12" s="125"/>
      <c r="B12" s="97" t="s">
        <v>109</v>
      </c>
      <c r="C12" s="98"/>
      <c r="D12" s="99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98">
        <v>1</v>
      </c>
      <c r="R12" s="99"/>
      <c r="S12" s="98"/>
      <c r="T12" s="99"/>
      <c r="U12" s="98"/>
      <c r="V12" s="99"/>
      <c r="W12" s="98">
        <v>1</v>
      </c>
      <c r="X12" s="99"/>
      <c r="Y12" s="98"/>
      <c r="Z12" s="99"/>
      <c r="AA12" s="98"/>
      <c r="AB12" s="99"/>
      <c r="AC12" s="98"/>
      <c r="AD12" s="99"/>
      <c r="AE12" s="98"/>
      <c r="AF12" s="99"/>
      <c r="AG12" s="98"/>
      <c r="AH12" s="99"/>
      <c r="AI12" s="98">
        <v>3</v>
      </c>
      <c r="AJ12" s="99"/>
      <c r="AK12" s="98"/>
      <c r="AL12" s="99"/>
      <c r="AM12" s="98"/>
      <c r="AN12" s="99"/>
      <c r="AO12" s="98"/>
      <c r="AP12" s="99"/>
      <c r="AQ12" s="98"/>
      <c r="AR12" s="99"/>
      <c r="AS12" s="98"/>
      <c r="AT12" s="99"/>
      <c r="AU12" s="98"/>
      <c r="AV12" s="99"/>
      <c r="AW12" s="98"/>
      <c r="AX12" s="99"/>
      <c r="AY12" s="98"/>
      <c r="AZ12" s="99"/>
      <c r="BA12" s="98"/>
      <c r="BB12" s="99"/>
      <c r="BC12" s="98">
        <v>2</v>
      </c>
      <c r="BD12" s="99"/>
      <c r="BE12" s="98"/>
      <c r="BF12" s="99"/>
      <c r="BG12" s="98"/>
      <c r="BH12" s="99"/>
      <c r="BI12" s="98"/>
      <c r="BJ12" s="99"/>
      <c r="BK12" s="98"/>
      <c r="BL12" s="99"/>
      <c r="BM12" s="98"/>
      <c r="BN12" s="99"/>
      <c r="BO12" s="98"/>
      <c r="BP12" s="99"/>
      <c r="BQ12" s="98"/>
      <c r="BR12" s="99"/>
      <c r="BS12" s="98"/>
      <c r="BT12" s="99"/>
      <c r="BU12" s="98"/>
      <c r="BV12" s="99"/>
      <c r="BW12" s="98"/>
      <c r="BX12" s="99"/>
      <c r="BY12" s="98"/>
      <c r="BZ12" s="99"/>
      <c r="CA12" s="98">
        <v>1</v>
      </c>
      <c r="CB12" s="99"/>
      <c r="CC12" s="94">
        <f t="shared" si="2"/>
        <v>3</v>
      </c>
      <c r="CD12" s="94">
        <f t="shared" si="0"/>
        <v>0</v>
      </c>
      <c r="CE12" s="95">
        <f t="shared" si="3"/>
        <v>5</v>
      </c>
      <c r="CF12" s="95">
        <f t="shared" si="3"/>
        <v>0</v>
      </c>
      <c r="CG12" s="94">
        <f t="shared" si="1"/>
        <v>8</v>
      </c>
      <c r="CH12" s="94">
        <f t="shared" si="1"/>
        <v>0</v>
      </c>
      <c r="CI12" s="94">
        <f t="shared" si="4"/>
        <v>8</v>
      </c>
      <c r="CJ12" s="99"/>
      <c r="CK12" s="98"/>
      <c r="CL12" s="99"/>
      <c r="CM12" s="98"/>
      <c r="CN12" s="99"/>
      <c r="CO12" s="98"/>
      <c r="CP12" s="99"/>
      <c r="CQ12" s="98"/>
      <c r="CR12" s="99"/>
      <c r="CS12" s="98"/>
      <c r="CT12" s="99"/>
      <c r="CU12" s="98"/>
      <c r="CV12" s="99"/>
      <c r="CW12" s="98"/>
      <c r="CX12" s="99"/>
      <c r="CY12" s="98"/>
      <c r="CZ12" s="99"/>
      <c r="DA12" s="98"/>
      <c r="DB12" s="99"/>
      <c r="DC12" s="98"/>
      <c r="DD12" s="99"/>
    </row>
    <row r="13" spans="1:108" s="96" customFormat="1" ht="15.75" customHeight="1" thickBot="1" x14ac:dyDescent="0.25">
      <c r="A13" s="125"/>
      <c r="B13" s="97" t="s">
        <v>110</v>
      </c>
      <c r="C13" s="98"/>
      <c r="D13" s="99"/>
      <c r="E13" s="98"/>
      <c r="F13" s="99"/>
      <c r="G13" s="98"/>
      <c r="H13" s="99"/>
      <c r="I13" s="98"/>
      <c r="J13" s="99"/>
      <c r="K13" s="98"/>
      <c r="L13" s="99"/>
      <c r="M13" s="100">
        <v>1</v>
      </c>
      <c r="N13" s="99"/>
      <c r="O13" s="98"/>
      <c r="P13" s="99"/>
      <c r="Q13" s="98"/>
      <c r="R13" s="99"/>
      <c r="S13" s="98"/>
      <c r="T13" s="99"/>
      <c r="U13" s="98"/>
      <c r="V13" s="99"/>
      <c r="W13" s="98"/>
      <c r="X13" s="99"/>
      <c r="Y13" s="98"/>
      <c r="Z13" s="99"/>
      <c r="AA13" s="98"/>
      <c r="AB13" s="99"/>
      <c r="AC13" s="98"/>
      <c r="AD13" s="99"/>
      <c r="AE13" s="98"/>
      <c r="AF13" s="99"/>
      <c r="AG13" s="98"/>
      <c r="AH13" s="99"/>
      <c r="AI13" s="98">
        <v>2</v>
      </c>
      <c r="AJ13" s="99"/>
      <c r="AK13" s="98"/>
      <c r="AL13" s="99"/>
      <c r="AM13" s="98"/>
      <c r="AN13" s="99"/>
      <c r="AO13" s="98"/>
      <c r="AP13" s="99"/>
      <c r="AQ13" s="98"/>
      <c r="AR13" s="99"/>
      <c r="AS13" s="98"/>
      <c r="AT13" s="99"/>
      <c r="AU13" s="98"/>
      <c r="AV13" s="99"/>
      <c r="AW13" s="98"/>
      <c r="AX13" s="99"/>
      <c r="AY13" s="98"/>
      <c r="AZ13" s="99"/>
      <c r="BA13" s="98"/>
      <c r="BB13" s="99"/>
      <c r="BC13" s="98"/>
      <c r="BD13" s="99"/>
      <c r="BE13" s="98"/>
      <c r="BF13" s="99"/>
      <c r="BG13" s="98"/>
      <c r="BH13" s="99"/>
      <c r="BI13" s="98"/>
      <c r="BJ13" s="99"/>
      <c r="BK13" s="98"/>
      <c r="BL13" s="99"/>
      <c r="BM13" s="98"/>
      <c r="BN13" s="99"/>
      <c r="BO13" s="98"/>
      <c r="BP13" s="99"/>
      <c r="BQ13" s="98"/>
      <c r="BR13" s="99"/>
      <c r="BS13" s="98"/>
      <c r="BT13" s="99"/>
      <c r="BU13" s="98"/>
      <c r="BV13" s="99"/>
      <c r="BW13" s="98"/>
      <c r="BX13" s="99"/>
      <c r="BY13" s="98"/>
      <c r="BZ13" s="99"/>
      <c r="CA13" s="98"/>
      <c r="CB13" s="99"/>
      <c r="CC13" s="94">
        <f t="shared" si="2"/>
        <v>0</v>
      </c>
      <c r="CD13" s="94">
        <f t="shared" si="0"/>
        <v>0</v>
      </c>
      <c r="CE13" s="95">
        <f t="shared" si="3"/>
        <v>3</v>
      </c>
      <c r="CF13" s="95">
        <f t="shared" si="3"/>
        <v>0</v>
      </c>
      <c r="CG13" s="94">
        <f t="shared" si="1"/>
        <v>3</v>
      </c>
      <c r="CH13" s="94">
        <f t="shared" si="1"/>
        <v>0</v>
      </c>
      <c r="CI13" s="94">
        <f t="shared" si="4"/>
        <v>3</v>
      </c>
      <c r="CJ13" s="99"/>
      <c r="CK13" s="98"/>
      <c r="CL13" s="99"/>
      <c r="CM13" s="98"/>
      <c r="CN13" s="99"/>
      <c r="CO13" s="98"/>
      <c r="CP13" s="99"/>
      <c r="CQ13" s="98"/>
      <c r="CR13" s="99"/>
      <c r="CS13" s="98"/>
      <c r="CT13" s="99"/>
      <c r="CU13" s="98"/>
      <c r="CV13" s="99"/>
      <c r="CW13" s="98"/>
      <c r="CX13" s="99"/>
      <c r="CY13" s="98"/>
      <c r="CZ13" s="99"/>
      <c r="DA13" s="98"/>
      <c r="DB13" s="99"/>
      <c r="DC13" s="98"/>
      <c r="DD13" s="99"/>
    </row>
    <row r="14" spans="1:108" s="96" customFormat="1" ht="15.75" customHeight="1" thickBot="1" x14ac:dyDescent="0.25">
      <c r="A14" s="125"/>
      <c r="B14" s="97" t="s">
        <v>111</v>
      </c>
      <c r="C14" s="98">
        <v>9</v>
      </c>
      <c r="D14" s="99">
        <v>1</v>
      </c>
      <c r="E14" s="98">
        <v>5</v>
      </c>
      <c r="F14" s="99">
        <v>1</v>
      </c>
      <c r="G14" s="98">
        <v>5</v>
      </c>
      <c r="H14" s="99"/>
      <c r="I14" s="98">
        <v>5</v>
      </c>
      <c r="J14" s="99">
        <v>2</v>
      </c>
      <c r="K14" s="98"/>
      <c r="L14" s="99">
        <v>1</v>
      </c>
      <c r="M14" s="98"/>
      <c r="N14" s="99"/>
      <c r="O14" s="98"/>
      <c r="P14" s="99"/>
      <c r="Q14" s="98"/>
      <c r="R14" s="99"/>
      <c r="S14" s="98"/>
      <c r="T14" s="99"/>
      <c r="U14" s="98">
        <v>1</v>
      </c>
      <c r="V14" s="99">
        <v>1</v>
      </c>
      <c r="W14" s="98">
        <v>10</v>
      </c>
      <c r="X14" s="99">
        <v>3</v>
      </c>
      <c r="Y14" s="98"/>
      <c r="Z14" s="99"/>
      <c r="AA14" s="98"/>
      <c r="AB14" s="99"/>
      <c r="AC14" s="98"/>
      <c r="AD14" s="99"/>
      <c r="AE14" s="98"/>
      <c r="AF14" s="99"/>
      <c r="AG14" s="98">
        <v>2</v>
      </c>
      <c r="AH14" s="99"/>
      <c r="AI14" s="98">
        <v>4</v>
      </c>
      <c r="AJ14" s="99">
        <v>2</v>
      </c>
      <c r="AK14" s="98"/>
      <c r="AL14" s="99"/>
      <c r="AM14" s="98"/>
      <c r="AN14" s="99"/>
      <c r="AO14" s="98"/>
      <c r="AP14" s="99">
        <v>2</v>
      </c>
      <c r="AQ14" s="98">
        <v>1</v>
      </c>
      <c r="AR14" s="99"/>
      <c r="AS14" s="98">
        <v>4</v>
      </c>
      <c r="AT14" s="99"/>
      <c r="AU14" s="98"/>
      <c r="AV14" s="99"/>
      <c r="AW14" s="98">
        <v>2</v>
      </c>
      <c r="AX14" s="99"/>
      <c r="AY14" s="98">
        <v>1</v>
      </c>
      <c r="AZ14" s="99"/>
      <c r="BA14" s="98"/>
      <c r="BB14" s="99"/>
      <c r="BC14" s="98"/>
      <c r="BD14" s="99"/>
      <c r="BE14" s="98"/>
      <c r="BF14" s="99"/>
      <c r="BG14" s="98">
        <v>14</v>
      </c>
      <c r="BH14" s="99">
        <v>2</v>
      </c>
      <c r="BI14" s="98">
        <v>6</v>
      </c>
      <c r="BJ14" s="99">
        <v>1</v>
      </c>
      <c r="BK14" s="98"/>
      <c r="BL14" s="99"/>
      <c r="BM14" s="98">
        <v>2</v>
      </c>
      <c r="BN14" s="99"/>
      <c r="BO14" s="98">
        <v>1</v>
      </c>
      <c r="BP14" s="99"/>
      <c r="BQ14" s="98"/>
      <c r="BR14" s="99"/>
      <c r="BS14" s="98"/>
      <c r="BT14" s="99">
        <v>1</v>
      </c>
      <c r="BU14" s="98">
        <v>1</v>
      </c>
      <c r="BV14" s="99"/>
      <c r="BW14" s="98">
        <v>1</v>
      </c>
      <c r="BX14" s="99"/>
      <c r="BY14" s="98"/>
      <c r="BZ14" s="99"/>
      <c r="CA14" s="98">
        <v>9</v>
      </c>
      <c r="CB14" s="99"/>
      <c r="CC14" s="94">
        <f t="shared" si="2"/>
        <v>42</v>
      </c>
      <c r="CD14" s="94">
        <f t="shared" si="0"/>
        <v>4</v>
      </c>
      <c r="CE14" s="95">
        <f t="shared" si="3"/>
        <v>41</v>
      </c>
      <c r="CF14" s="95">
        <f t="shared" si="3"/>
        <v>13</v>
      </c>
      <c r="CG14" s="94">
        <f t="shared" si="1"/>
        <v>83</v>
      </c>
      <c r="CH14" s="94">
        <f t="shared" si="1"/>
        <v>17</v>
      </c>
      <c r="CI14" s="94">
        <f t="shared" si="4"/>
        <v>100</v>
      </c>
      <c r="CJ14" s="99"/>
      <c r="CK14" s="98"/>
      <c r="CL14" s="99"/>
      <c r="CM14" s="98"/>
      <c r="CN14" s="99"/>
      <c r="CO14" s="98"/>
      <c r="CP14" s="99"/>
      <c r="CQ14" s="98"/>
      <c r="CR14" s="99"/>
      <c r="CS14" s="98"/>
      <c r="CT14" s="99"/>
      <c r="CU14" s="98"/>
      <c r="CV14" s="99"/>
      <c r="CW14" s="98"/>
      <c r="CX14" s="99"/>
      <c r="CY14" s="98"/>
      <c r="CZ14" s="99"/>
      <c r="DA14" s="98"/>
      <c r="DB14" s="99"/>
      <c r="DC14" s="98"/>
      <c r="DD14" s="99"/>
    </row>
    <row r="15" spans="1:108" s="103" customFormat="1" ht="15.75" customHeight="1" thickBot="1" x14ac:dyDescent="0.25">
      <c r="A15" s="125"/>
      <c r="B15" s="101" t="s">
        <v>112</v>
      </c>
      <c r="C15" s="100">
        <v>1</v>
      </c>
      <c r="D15" s="102"/>
      <c r="E15" s="100"/>
      <c r="F15" s="102"/>
      <c r="G15" s="100"/>
      <c r="H15" s="102"/>
      <c r="I15" s="100"/>
      <c r="J15" s="102"/>
      <c r="K15" s="100"/>
      <c r="L15" s="102"/>
      <c r="M15" s="100">
        <v>8</v>
      </c>
      <c r="N15" s="102"/>
      <c r="O15" s="100"/>
      <c r="P15" s="102">
        <v>1</v>
      </c>
      <c r="Q15" s="100">
        <v>2</v>
      </c>
      <c r="R15" s="102"/>
      <c r="S15" s="100">
        <v>2</v>
      </c>
      <c r="T15" s="102"/>
      <c r="U15" s="100"/>
      <c r="V15" s="102"/>
      <c r="W15" s="100">
        <v>1</v>
      </c>
      <c r="X15" s="102"/>
      <c r="Y15" s="100">
        <v>4</v>
      </c>
      <c r="Z15" s="102"/>
      <c r="AA15" s="100"/>
      <c r="AB15" s="102"/>
      <c r="AC15" s="100"/>
      <c r="AD15" s="102"/>
      <c r="AE15" s="100">
        <v>8</v>
      </c>
      <c r="AF15" s="102"/>
      <c r="AG15" s="100">
        <v>6</v>
      </c>
      <c r="AH15" s="102"/>
      <c r="AI15" s="100"/>
      <c r="AJ15" s="102"/>
      <c r="AK15" s="100"/>
      <c r="AL15" s="102"/>
      <c r="AM15" s="100">
        <v>9</v>
      </c>
      <c r="AN15" s="102"/>
      <c r="AO15" s="100">
        <v>8</v>
      </c>
      <c r="AP15" s="102"/>
      <c r="AQ15" s="100">
        <v>2</v>
      </c>
      <c r="AR15" s="102"/>
      <c r="AS15" s="100">
        <v>3</v>
      </c>
      <c r="AT15" s="102"/>
      <c r="AU15" s="100">
        <v>2</v>
      </c>
      <c r="AV15" s="102"/>
      <c r="AW15" s="100"/>
      <c r="AX15" s="102"/>
      <c r="AY15" s="100">
        <v>1</v>
      </c>
      <c r="AZ15" s="102"/>
      <c r="BA15" s="100">
        <v>8</v>
      </c>
      <c r="BB15" s="102"/>
      <c r="BC15" s="100">
        <v>1</v>
      </c>
      <c r="BD15" s="102"/>
      <c r="BE15" s="100">
        <v>2</v>
      </c>
      <c r="BF15" s="102"/>
      <c r="BG15" s="100"/>
      <c r="BH15" s="102"/>
      <c r="BI15" s="100"/>
      <c r="BJ15" s="102"/>
      <c r="BK15" s="100">
        <v>2</v>
      </c>
      <c r="BL15" s="102"/>
      <c r="BM15" s="100"/>
      <c r="BN15" s="102"/>
      <c r="BO15" s="100">
        <v>5</v>
      </c>
      <c r="BP15" s="102"/>
      <c r="BQ15" s="100">
        <v>1</v>
      </c>
      <c r="BR15" s="102"/>
      <c r="BS15" s="100">
        <v>3</v>
      </c>
      <c r="BT15" s="102"/>
      <c r="BU15" s="100">
        <v>4</v>
      </c>
      <c r="BV15" s="102"/>
      <c r="BW15" s="100">
        <v>1</v>
      </c>
      <c r="BX15" s="102"/>
      <c r="BY15" s="100">
        <v>4</v>
      </c>
      <c r="BZ15" s="102"/>
      <c r="CA15" s="100"/>
      <c r="CB15" s="102"/>
      <c r="CC15" s="94">
        <f t="shared" si="2"/>
        <v>39</v>
      </c>
      <c r="CD15" s="94">
        <f t="shared" si="0"/>
        <v>0</v>
      </c>
      <c r="CE15" s="95">
        <f t="shared" si="3"/>
        <v>49</v>
      </c>
      <c r="CF15" s="95">
        <f t="shared" si="3"/>
        <v>1</v>
      </c>
      <c r="CG15" s="94">
        <f t="shared" si="1"/>
        <v>88</v>
      </c>
      <c r="CH15" s="94">
        <f t="shared" si="1"/>
        <v>1</v>
      </c>
      <c r="CI15" s="94">
        <f t="shared" si="4"/>
        <v>89</v>
      </c>
      <c r="CJ15" s="102"/>
      <c r="CK15" s="100"/>
      <c r="CL15" s="102"/>
      <c r="CM15" s="100"/>
      <c r="CN15" s="102"/>
      <c r="CO15" s="100"/>
      <c r="CP15" s="102"/>
      <c r="CQ15" s="100"/>
      <c r="CR15" s="102"/>
      <c r="CS15" s="100"/>
      <c r="CT15" s="102"/>
      <c r="CU15" s="100"/>
      <c r="CV15" s="102"/>
      <c r="CW15" s="100"/>
      <c r="CX15" s="102"/>
      <c r="CY15" s="100"/>
      <c r="CZ15" s="102"/>
      <c r="DA15" s="100"/>
      <c r="DB15" s="102"/>
      <c r="DC15" s="100"/>
      <c r="DD15" s="102"/>
    </row>
    <row r="16" spans="1:108" s="103" customFormat="1" ht="15.75" customHeight="1" thickBot="1" x14ac:dyDescent="0.25">
      <c r="A16" s="125"/>
      <c r="B16" s="101" t="s">
        <v>113</v>
      </c>
      <c r="C16" s="100"/>
      <c r="D16" s="102"/>
      <c r="E16" s="100"/>
      <c r="F16" s="102"/>
      <c r="G16" s="100"/>
      <c r="H16" s="102"/>
      <c r="I16" s="100"/>
      <c r="J16" s="102"/>
      <c r="K16" s="100"/>
      <c r="L16" s="102"/>
      <c r="M16" s="100"/>
      <c r="N16" s="102"/>
      <c r="O16" s="100"/>
      <c r="P16" s="102"/>
      <c r="Q16" s="100"/>
      <c r="R16" s="102"/>
      <c r="S16" s="100"/>
      <c r="T16" s="102"/>
      <c r="U16" s="100"/>
      <c r="V16" s="102"/>
      <c r="W16" s="100"/>
      <c r="X16" s="102"/>
      <c r="Y16" s="100"/>
      <c r="Z16" s="102"/>
      <c r="AA16" s="100"/>
      <c r="AB16" s="102"/>
      <c r="AC16" s="100">
        <v>1</v>
      </c>
      <c r="AD16" s="102"/>
      <c r="AE16" s="100"/>
      <c r="AF16" s="102"/>
      <c r="AG16" s="100"/>
      <c r="AH16" s="102"/>
      <c r="AI16" s="100"/>
      <c r="AJ16" s="102"/>
      <c r="AK16" s="100"/>
      <c r="AL16" s="102"/>
      <c r="AM16" s="100"/>
      <c r="AN16" s="102"/>
      <c r="AO16" s="100"/>
      <c r="AP16" s="102"/>
      <c r="AQ16" s="100"/>
      <c r="AR16" s="102"/>
      <c r="AS16" s="100"/>
      <c r="AT16" s="102"/>
      <c r="AU16" s="100"/>
      <c r="AV16" s="102"/>
      <c r="AW16" s="100"/>
      <c r="AX16" s="102"/>
      <c r="AY16" s="100"/>
      <c r="AZ16" s="102"/>
      <c r="BA16" s="100"/>
      <c r="BB16" s="102"/>
      <c r="BC16" s="100"/>
      <c r="BD16" s="102"/>
      <c r="BE16" s="100"/>
      <c r="BF16" s="102"/>
      <c r="BG16" s="100"/>
      <c r="BH16" s="102"/>
      <c r="BI16" s="100"/>
      <c r="BJ16" s="102"/>
      <c r="BK16" s="100"/>
      <c r="BL16" s="102"/>
      <c r="BM16" s="100"/>
      <c r="BN16" s="102"/>
      <c r="BO16" s="100"/>
      <c r="BP16" s="102"/>
      <c r="BQ16" s="100"/>
      <c r="BR16" s="102"/>
      <c r="BS16" s="100"/>
      <c r="BT16" s="102"/>
      <c r="BU16" s="100">
        <v>1</v>
      </c>
      <c r="BV16" s="102"/>
      <c r="BW16" s="100"/>
      <c r="BX16" s="102"/>
      <c r="BY16" s="100"/>
      <c r="BZ16" s="102"/>
      <c r="CA16" s="100"/>
      <c r="CB16" s="102"/>
      <c r="CC16" s="94">
        <f t="shared" si="2"/>
        <v>1</v>
      </c>
      <c r="CD16" s="94">
        <f t="shared" si="0"/>
        <v>0</v>
      </c>
      <c r="CE16" s="95">
        <f t="shared" si="3"/>
        <v>1</v>
      </c>
      <c r="CF16" s="95">
        <f t="shared" si="3"/>
        <v>0</v>
      </c>
      <c r="CG16" s="94">
        <f t="shared" si="1"/>
        <v>2</v>
      </c>
      <c r="CH16" s="94">
        <f t="shared" si="1"/>
        <v>0</v>
      </c>
      <c r="CI16" s="94">
        <f t="shared" si="4"/>
        <v>2</v>
      </c>
      <c r="CJ16" s="102"/>
      <c r="CK16" s="100"/>
      <c r="CL16" s="102"/>
      <c r="CM16" s="100"/>
      <c r="CN16" s="102"/>
      <c r="CO16" s="100"/>
      <c r="CP16" s="102"/>
      <c r="CQ16" s="100"/>
      <c r="CR16" s="102"/>
      <c r="CS16" s="100"/>
      <c r="CT16" s="102"/>
      <c r="CU16" s="100"/>
      <c r="CV16" s="102"/>
      <c r="CW16" s="100"/>
      <c r="CX16" s="102"/>
      <c r="CY16" s="100"/>
      <c r="CZ16" s="102"/>
      <c r="DA16" s="100"/>
      <c r="DB16" s="102"/>
      <c r="DC16" s="100"/>
      <c r="DD16" s="102"/>
    </row>
    <row r="17" spans="1:117" s="103" customFormat="1" ht="15.75" customHeight="1" thickBot="1" x14ac:dyDescent="0.25">
      <c r="A17" s="125"/>
      <c r="B17" s="101" t="s">
        <v>114</v>
      </c>
      <c r="C17" s="100"/>
      <c r="D17" s="102"/>
      <c r="E17" s="100"/>
      <c r="F17" s="102"/>
      <c r="G17" s="100"/>
      <c r="H17" s="102"/>
      <c r="I17" s="100"/>
      <c r="J17" s="102"/>
      <c r="K17" s="100"/>
      <c r="L17" s="102"/>
      <c r="M17" s="100"/>
      <c r="N17" s="102"/>
      <c r="O17" s="100"/>
      <c r="P17" s="102"/>
      <c r="Q17" s="100"/>
      <c r="R17" s="102"/>
      <c r="S17" s="100"/>
      <c r="T17" s="102"/>
      <c r="U17" s="100"/>
      <c r="V17" s="102"/>
      <c r="W17" s="100"/>
      <c r="X17" s="102"/>
      <c r="Y17" s="100"/>
      <c r="Z17" s="102"/>
      <c r="AA17" s="100"/>
      <c r="AB17" s="102"/>
      <c r="AC17" s="100"/>
      <c r="AD17" s="102"/>
      <c r="AE17" s="100"/>
      <c r="AF17" s="102"/>
      <c r="AG17" s="100"/>
      <c r="AH17" s="102"/>
      <c r="AI17" s="100"/>
      <c r="AJ17" s="102"/>
      <c r="AK17" s="100"/>
      <c r="AL17" s="102"/>
      <c r="AM17" s="100"/>
      <c r="AN17" s="102"/>
      <c r="AO17" s="100"/>
      <c r="AP17" s="102"/>
      <c r="AQ17" s="100"/>
      <c r="AR17" s="102"/>
      <c r="AS17" s="100"/>
      <c r="AT17" s="102"/>
      <c r="AU17" s="100"/>
      <c r="AV17" s="102"/>
      <c r="AW17" s="100"/>
      <c r="AX17" s="102"/>
      <c r="AY17" s="100"/>
      <c r="AZ17" s="102"/>
      <c r="BA17" s="100"/>
      <c r="BB17" s="102"/>
      <c r="BC17" s="100"/>
      <c r="BD17" s="102"/>
      <c r="BE17" s="100"/>
      <c r="BF17" s="102"/>
      <c r="BG17" s="100"/>
      <c r="BH17" s="102"/>
      <c r="BI17" s="100"/>
      <c r="BJ17" s="102"/>
      <c r="BK17" s="100"/>
      <c r="BL17" s="102"/>
      <c r="BM17" s="100"/>
      <c r="BN17" s="102"/>
      <c r="BO17" s="100"/>
      <c r="BP17" s="102"/>
      <c r="BQ17" s="100"/>
      <c r="BR17" s="102"/>
      <c r="BS17" s="100"/>
      <c r="BT17" s="102"/>
      <c r="BU17" s="100"/>
      <c r="BV17" s="102"/>
      <c r="BW17" s="100"/>
      <c r="BX17" s="102"/>
      <c r="BY17" s="100"/>
      <c r="BZ17" s="102"/>
      <c r="CA17" s="100"/>
      <c r="CB17" s="102"/>
      <c r="CC17" s="94">
        <f t="shared" si="2"/>
        <v>0</v>
      </c>
      <c r="CD17" s="94">
        <f t="shared" si="0"/>
        <v>0</v>
      </c>
      <c r="CE17" s="95">
        <f t="shared" si="3"/>
        <v>0</v>
      </c>
      <c r="CF17" s="95">
        <f t="shared" si="3"/>
        <v>0</v>
      </c>
      <c r="CG17" s="94">
        <f t="shared" si="1"/>
        <v>0</v>
      </c>
      <c r="CH17" s="94">
        <f t="shared" si="1"/>
        <v>0</v>
      </c>
      <c r="CI17" s="94">
        <f t="shared" si="4"/>
        <v>0</v>
      </c>
      <c r="CJ17" s="102"/>
      <c r="CK17" s="100"/>
      <c r="CL17" s="102"/>
      <c r="CM17" s="100"/>
      <c r="CN17" s="102"/>
      <c r="CO17" s="100"/>
      <c r="CP17" s="102"/>
      <c r="CQ17" s="100"/>
      <c r="CR17" s="102"/>
      <c r="CS17" s="100"/>
      <c r="CT17" s="102"/>
      <c r="CU17" s="100"/>
      <c r="CV17" s="102"/>
      <c r="CW17" s="100"/>
      <c r="CX17" s="102"/>
      <c r="CY17" s="100"/>
      <c r="CZ17" s="102"/>
      <c r="DA17" s="100"/>
      <c r="DB17" s="102"/>
      <c r="DC17" s="100"/>
      <c r="DD17" s="102"/>
    </row>
    <row r="18" spans="1:117" s="96" customFormat="1" ht="15.75" customHeight="1" thickBot="1" x14ac:dyDescent="0.25">
      <c r="A18" s="125"/>
      <c r="B18" s="97" t="s">
        <v>115</v>
      </c>
      <c r="C18" s="98">
        <v>10</v>
      </c>
      <c r="D18" s="99">
        <v>1</v>
      </c>
      <c r="E18" s="98">
        <v>18</v>
      </c>
      <c r="F18" s="99"/>
      <c r="G18" s="98"/>
      <c r="H18" s="99"/>
      <c r="I18" s="98"/>
      <c r="J18" s="99"/>
      <c r="K18" s="98"/>
      <c r="L18" s="99"/>
      <c r="M18" s="98"/>
      <c r="N18" s="99"/>
      <c r="O18" s="98">
        <v>6</v>
      </c>
      <c r="P18" s="99"/>
      <c r="Q18" s="98">
        <v>4</v>
      </c>
      <c r="R18" s="99"/>
      <c r="S18" s="98">
        <v>14</v>
      </c>
      <c r="T18" s="99"/>
      <c r="U18" s="98">
        <v>5</v>
      </c>
      <c r="V18" s="99"/>
      <c r="W18" s="98">
        <v>7</v>
      </c>
      <c r="X18" s="99"/>
      <c r="Y18" s="98">
        <v>3</v>
      </c>
      <c r="Z18" s="99"/>
      <c r="AA18" s="98">
        <v>1</v>
      </c>
      <c r="AB18" s="99"/>
      <c r="AC18" s="98">
        <v>15</v>
      </c>
      <c r="AD18" s="99"/>
      <c r="AE18" s="98">
        <v>32</v>
      </c>
      <c r="AF18" s="99"/>
      <c r="AG18" s="98">
        <v>23</v>
      </c>
      <c r="AH18" s="99"/>
      <c r="AI18" s="98">
        <v>12</v>
      </c>
      <c r="AJ18" s="99"/>
      <c r="AK18" s="98">
        <v>2</v>
      </c>
      <c r="AL18" s="99"/>
      <c r="AM18" s="98">
        <v>4</v>
      </c>
      <c r="AN18" s="99"/>
      <c r="AO18" s="98">
        <v>15</v>
      </c>
      <c r="AP18" s="99"/>
      <c r="AQ18" s="100">
        <v>19</v>
      </c>
      <c r="AR18" s="102"/>
      <c r="AS18" s="98">
        <v>10</v>
      </c>
      <c r="AT18" s="99"/>
      <c r="AU18" s="98">
        <v>1</v>
      </c>
      <c r="AV18" s="99"/>
      <c r="AW18" s="98">
        <v>7</v>
      </c>
      <c r="AX18" s="99"/>
      <c r="AY18" s="98">
        <v>4</v>
      </c>
      <c r="AZ18" s="99"/>
      <c r="BA18" s="98">
        <v>31</v>
      </c>
      <c r="BB18" s="99"/>
      <c r="BC18" s="98">
        <v>3</v>
      </c>
      <c r="BD18" s="99"/>
      <c r="BE18" s="98">
        <v>15</v>
      </c>
      <c r="BF18" s="99"/>
      <c r="BG18" s="98"/>
      <c r="BH18" s="99"/>
      <c r="BI18" s="98">
        <v>5</v>
      </c>
      <c r="BJ18" s="99"/>
      <c r="BK18" s="98"/>
      <c r="BL18" s="99"/>
      <c r="BM18" s="98"/>
      <c r="BN18" s="99"/>
      <c r="BO18" s="98">
        <v>7</v>
      </c>
      <c r="BP18" s="99"/>
      <c r="BQ18" s="98">
        <v>5</v>
      </c>
      <c r="BR18" s="99"/>
      <c r="BS18" s="98">
        <v>22</v>
      </c>
      <c r="BT18" s="99"/>
      <c r="BU18" s="98">
        <v>13</v>
      </c>
      <c r="BV18" s="99"/>
      <c r="BW18" s="98">
        <v>39</v>
      </c>
      <c r="BX18" s="99"/>
      <c r="BY18" s="98">
        <v>10</v>
      </c>
      <c r="BZ18" s="99"/>
      <c r="CA18" s="98">
        <v>10</v>
      </c>
      <c r="CB18" s="99"/>
      <c r="CC18" s="94">
        <f t="shared" si="2"/>
        <v>201</v>
      </c>
      <c r="CD18" s="94">
        <f t="shared" si="0"/>
        <v>0</v>
      </c>
      <c r="CE18" s="95">
        <f t="shared" si="3"/>
        <v>171</v>
      </c>
      <c r="CF18" s="95">
        <f t="shared" si="3"/>
        <v>1</v>
      </c>
      <c r="CG18" s="94">
        <f t="shared" si="1"/>
        <v>372</v>
      </c>
      <c r="CH18" s="94">
        <f t="shared" si="1"/>
        <v>1</v>
      </c>
      <c r="CI18" s="94">
        <f t="shared" si="4"/>
        <v>373</v>
      </c>
      <c r="CJ18" s="98"/>
      <c r="CK18" s="99"/>
      <c r="CL18" s="98"/>
      <c r="CM18" s="99"/>
      <c r="CN18" s="98"/>
      <c r="CO18" s="99"/>
      <c r="CP18" s="98"/>
      <c r="CQ18" s="99"/>
      <c r="CR18" s="98"/>
      <c r="CS18" s="99"/>
      <c r="CT18" s="98"/>
      <c r="CU18" s="99"/>
      <c r="CV18" s="98"/>
      <c r="CW18" s="99"/>
      <c r="CX18" s="98"/>
      <c r="CY18" s="99"/>
      <c r="CZ18" s="98"/>
      <c r="DA18" s="99"/>
      <c r="DB18" s="98"/>
      <c r="DC18" s="99"/>
      <c r="DD18" s="98"/>
      <c r="DE18" s="99"/>
      <c r="DF18" s="98"/>
      <c r="DG18" s="99"/>
      <c r="DH18" s="98"/>
      <c r="DI18" s="99"/>
      <c r="DJ18" s="98"/>
      <c r="DK18" s="99"/>
      <c r="DL18" s="98"/>
      <c r="DM18" s="99"/>
    </row>
    <row r="19" spans="1:117" s="96" customFormat="1" ht="15.75" customHeight="1" thickBot="1" x14ac:dyDescent="0.25">
      <c r="A19" s="125"/>
      <c r="B19" s="97" t="s">
        <v>116</v>
      </c>
      <c r="C19" s="98"/>
      <c r="D19" s="99"/>
      <c r="E19" s="98"/>
      <c r="F19" s="99"/>
      <c r="G19" s="98"/>
      <c r="H19" s="99"/>
      <c r="I19" s="98">
        <v>1</v>
      </c>
      <c r="J19" s="99"/>
      <c r="K19" s="98"/>
      <c r="L19" s="99"/>
      <c r="M19" s="98">
        <v>18</v>
      </c>
      <c r="N19" s="99"/>
      <c r="O19" s="98"/>
      <c r="P19" s="99"/>
      <c r="Q19" s="98"/>
      <c r="R19" s="99"/>
      <c r="S19" s="98"/>
      <c r="T19" s="99"/>
      <c r="U19" s="98"/>
      <c r="V19" s="99"/>
      <c r="W19" s="98"/>
      <c r="X19" s="99"/>
      <c r="Y19" s="98"/>
      <c r="Z19" s="99"/>
      <c r="AA19" s="98"/>
      <c r="AB19" s="99"/>
      <c r="AC19" s="98"/>
      <c r="AD19" s="99"/>
      <c r="AE19" s="98"/>
      <c r="AF19" s="99"/>
      <c r="AG19" s="98"/>
      <c r="AH19" s="99"/>
      <c r="AI19" s="98"/>
      <c r="AJ19" s="99"/>
      <c r="AK19" s="98"/>
      <c r="AL19" s="99"/>
      <c r="AM19" s="98"/>
      <c r="AN19" s="99"/>
      <c r="AO19" s="98"/>
      <c r="AP19" s="99"/>
      <c r="AQ19" s="100"/>
      <c r="AR19" s="102"/>
      <c r="AS19" s="98"/>
      <c r="AT19" s="99"/>
      <c r="AU19" s="98"/>
      <c r="AV19" s="99"/>
      <c r="AW19" s="98"/>
      <c r="AX19" s="99"/>
      <c r="AY19" s="98"/>
      <c r="AZ19" s="99"/>
      <c r="BA19" s="98">
        <v>6</v>
      </c>
      <c r="BB19" s="99"/>
      <c r="BC19" s="98"/>
      <c r="BD19" s="99"/>
      <c r="BE19" s="98"/>
      <c r="BF19" s="99"/>
      <c r="BG19" s="98"/>
      <c r="BH19" s="99"/>
      <c r="BI19" s="98"/>
      <c r="BJ19" s="99"/>
      <c r="BK19" s="98"/>
      <c r="BL19" s="99"/>
      <c r="BM19" s="98"/>
      <c r="BN19" s="99"/>
      <c r="BO19" s="98"/>
      <c r="BP19" s="99"/>
      <c r="BQ19" s="98"/>
      <c r="BR19" s="99"/>
      <c r="BS19" s="98"/>
      <c r="BT19" s="99"/>
      <c r="BU19" s="98"/>
      <c r="BV19" s="99"/>
      <c r="BW19" s="98"/>
      <c r="BX19" s="99"/>
      <c r="BY19" s="98"/>
      <c r="BZ19" s="99"/>
      <c r="CA19" s="98"/>
      <c r="CB19" s="99"/>
      <c r="CC19" s="94">
        <f t="shared" si="2"/>
        <v>6</v>
      </c>
      <c r="CD19" s="94">
        <f t="shared" si="0"/>
        <v>0</v>
      </c>
      <c r="CE19" s="95">
        <f t="shared" si="3"/>
        <v>19</v>
      </c>
      <c r="CF19" s="95">
        <f t="shared" si="3"/>
        <v>0</v>
      </c>
      <c r="CG19" s="94">
        <f t="shared" si="1"/>
        <v>25</v>
      </c>
      <c r="CH19" s="94">
        <f t="shared" si="1"/>
        <v>0</v>
      </c>
      <c r="CI19" s="94">
        <f t="shared" si="4"/>
        <v>25</v>
      </c>
      <c r="CJ19" s="98"/>
      <c r="CK19" s="99"/>
      <c r="CL19" s="98"/>
      <c r="CM19" s="99"/>
      <c r="CN19" s="98"/>
      <c r="CO19" s="99"/>
      <c r="CP19" s="98"/>
      <c r="CQ19" s="99"/>
      <c r="CR19" s="98"/>
      <c r="CS19" s="99"/>
      <c r="CT19" s="98"/>
      <c r="CU19" s="99"/>
      <c r="CV19" s="98"/>
      <c r="CW19" s="99"/>
      <c r="CX19" s="98"/>
      <c r="CY19" s="99"/>
      <c r="CZ19" s="98"/>
      <c r="DA19" s="99"/>
      <c r="DB19" s="98"/>
      <c r="DC19" s="99"/>
      <c r="DD19" s="98"/>
      <c r="DE19" s="99"/>
      <c r="DF19" s="98"/>
      <c r="DG19" s="99"/>
      <c r="DH19" s="98"/>
      <c r="DI19" s="99"/>
      <c r="DJ19" s="98"/>
      <c r="DK19" s="99"/>
      <c r="DL19" s="98"/>
      <c r="DM19" s="99"/>
    </row>
    <row r="20" spans="1:117" s="96" customFormat="1" ht="15.75" customHeight="1" thickBot="1" x14ac:dyDescent="0.25">
      <c r="A20" s="125"/>
      <c r="B20" s="97" t="s">
        <v>117</v>
      </c>
      <c r="C20" s="98"/>
      <c r="D20" s="99"/>
      <c r="E20" s="98"/>
      <c r="F20" s="99"/>
      <c r="G20" s="98"/>
      <c r="H20" s="99"/>
      <c r="I20" s="98"/>
      <c r="J20" s="99"/>
      <c r="K20" s="98"/>
      <c r="L20" s="99"/>
      <c r="M20" s="98"/>
      <c r="N20" s="99"/>
      <c r="O20" s="98"/>
      <c r="P20" s="99"/>
      <c r="Q20" s="98"/>
      <c r="R20" s="99"/>
      <c r="S20" s="98"/>
      <c r="T20" s="99"/>
      <c r="U20" s="98"/>
      <c r="V20" s="99"/>
      <c r="W20" s="98"/>
      <c r="X20" s="99"/>
      <c r="Y20" s="98"/>
      <c r="Z20" s="99"/>
      <c r="AA20" s="98"/>
      <c r="AB20" s="99"/>
      <c r="AC20" s="98"/>
      <c r="AD20" s="99"/>
      <c r="AE20" s="98"/>
      <c r="AF20" s="99"/>
      <c r="AG20" s="98"/>
      <c r="AH20" s="99"/>
      <c r="AI20" s="98"/>
      <c r="AJ20" s="99"/>
      <c r="AK20" s="98"/>
      <c r="AL20" s="99"/>
      <c r="AM20" s="98"/>
      <c r="AN20" s="99"/>
      <c r="AO20" s="98"/>
      <c r="AP20" s="99"/>
      <c r="AQ20" s="100"/>
      <c r="AR20" s="102"/>
      <c r="AS20" s="98"/>
      <c r="AT20" s="99"/>
      <c r="AU20" s="98"/>
      <c r="AV20" s="99"/>
      <c r="AW20" s="98"/>
      <c r="AX20" s="99"/>
      <c r="AY20" s="98"/>
      <c r="AZ20" s="99"/>
      <c r="BA20" s="98">
        <v>1</v>
      </c>
      <c r="BB20" s="99"/>
      <c r="BC20" s="98"/>
      <c r="BD20" s="99"/>
      <c r="BE20" s="98"/>
      <c r="BF20" s="99"/>
      <c r="BG20" s="98"/>
      <c r="BH20" s="99"/>
      <c r="BI20" s="98"/>
      <c r="BJ20" s="99"/>
      <c r="BK20" s="98"/>
      <c r="BL20" s="99"/>
      <c r="BM20" s="98"/>
      <c r="BN20" s="99"/>
      <c r="BO20" s="98"/>
      <c r="BP20" s="99"/>
      <c r="BQ20" s="98"/>
      <c r="BR20" s="99"/>
      <c r="BS20" s="98"/>
      <c r="BT20" s="99"/>
      <c r="BU20" s="98"/>
      <c r="BV20" s="99"/>
      <c r="BW20" s="98"/>
      <c r="BX20" s="99"/>
      <c r="BY20" s="98"/>
      <c r="BZ20" s="99"/>
      <c r="CA20" s="98"/>
      <c r="CB20" s="99"/>
      <c r="CC20" s="94">
        <f t="shared" si="2"/>
        <v>1</v>
      </c>
      <c r="CD20" s="94">
        <f t="shared" si="0"/>
        <v>0</v>
      </c>
      <c r="CE20" s="95">
        <f t="shared" si="3"/>
        <v>0</v>
      </c>
      <c r="CF20" s="95">
        <f t="shared" si="3"/>
        <v>0</v>
      </c>
      <c r="CG20" s="94">
        <f t="shared" si="1"/>
        <v>1</v>
      </c>
      <c r="CH20" s="94">
        <f t="shared" si="1"/>
        <v>0</v>
      </c>
      <c r="CI20" s="94">
        <f t="shared" si="4"/>
        <v>1</v>
      </c>
      <c r="CJ20" s="98"/>
      <c r="CK20" s="99"/>
      <c r="CL20" s="98"/>
      <c r="CM20" s="99"/>
      <c r="CN20" s="98"/>
      <c r="CO20" s="99"/>
      <c r="CP20" s="98"/>
      <c r="CQ20" s="99"/>
      <c r="CR20" s="98"/>
      <c r="CS20" s="99"/>
      <c r="CT20" s="98"/>
      <c r="CU20" s="99"/>
      <c r="CV20" s="98"/>
      <c r="CW20" s="99"/>
      <c r="CX20" s="98"/>
      <c r="CY20" s="99"/>
      <c r="CZ20" s="98"/>
      <c r="DA20" s="99"/>
      <c r="DB20" s="98"/>
      <c r="DC20" s="99"/>
      <c r="DD20" s="98"/>
      <c r="DE20" s="99"/>
      <c r="DF20" s="98"/>
      <c r="DG20" s="99"/>
      <c r="DH20" s="98"/>
      <c r="DI20" s="99"/>
      <c r="DJ20" s="98"/>
      <c r="DK20" s="99"/>
      <c r="DL20" s="98"/>
      <c r="DM20" s="99"/>
    </row>
    <row r="21" spans="1:117" s="96" customFormat="1" ht="15.75" customHeight="1" thickBot="1" x14ac:dyDescent="0.25">
      <c r="A21" s="125"/>
      <c r="B21" s="97" t="s">
        <v>118</v>
      </c>
      <c r="C21" s="98"/>
      <c r="D21" s="99"/>
      <c r="E21" s="98"/>
      <c r="F21" s="99"/>
      <c r="G21" s="98"/>
      <c r="H21" s="99"/>
      <c r="I21" s="98"/>
      <c r="J21" s="99"/>
      <c r="K21" s="98"/>
      <c r="L21" s="99"/>
      <c r="M21" s="98"/>
      <c r="N21" s="99"/>
      <c r="O21" s="98"/>
      <c r="P21" s="99"/>
      <c r="Q21" s="98"/>
      <c r="R21" s="99"/>
      <c r="S21" s="98"/>
      <c r="T21" s="99"/>
      <c r="U21" s="98"/>
      <c r="V21" s="99"/>
      <c r="W21" s="98"/>
      <c r="X21" s="99"/>
      <c r="Y21" s="98"/>
      <c r="Z21" s="99"/>
      <c r="AA21" s="98"/>
      <c r="AB21" s="99">
        <v>1</v>
      </c>
      <c r="AC21" s="98"/>
      <c r="AD21" s="99"/>
      <c r="AE21" s="98"/>
      <c r="AF21" s="99"/>
      <c r="AG21" s="98">
        <v>1</v>
      </c>
      <c r="AH21" s="99"/>
      <c r="AI21" s="98"/>
      <c r="AJ21" s="99"/>
      <c r="AK21" s="98"/>
      <c r="AL21" s="99"/>
      <c r="AM21" s="98"/>
      <c r="AN21" s="99"/>
      <c r="AO21" s="98"/>
      <c r="AP21" s="99"/>
      <c r="AQ21" s="100"/>
      <c r="AR21" s="102"/>
      <c r="AS21" s="98"/>
      <c r="AT21" s="99"/>
      <c r="AU21" s="98"/>
      <c r="AV21" s="99"/>
      <c r="AW21" s="98"/>
      <c r="AX21" s="99"/>
      <c r="AY21" s="98"/>
      <c r="AZ21" s="99"/>
      <c r="BA21" s="98"/>
      <c r="BB21" s="99"/>
      <c r="BC21" s="98"/>
      <c r="BD21" s="99"/>
      <c r="BE21" s="98"/>
      <c r="BF21" s="99"/>
      <c r="BG21" s="98"/>
      <c r="BH21" s="99"/>
      <c r="BI21" s="98"/>
      <c r="BJ21" s="99"/>
      <c r="BK21" s="98"/>
      <c r="BL21" s="99"/>
      <c r="BM21" s="98"/>
      <c r="BN21" s="99"/>
      <c r="BO21" s="98"/>
      <c r="BP21" s="99"/>
      <c r="BQ21" s="98"/>
      <c r="BR21" s="99"/>
      <c r="BS21" s="98"/>
      <c r="BT21" s="99"/>
      <c r="BU21" s="98"/>
      <c r="BV21" s="99"/>
      <c r="BW21" s="98"/>
      <c r="BX21" s="99"/>
      <c r="BY21" s="98">
        <v>1</v>
      </c>
      <c r="BZ21" s="99"/>
      <c r="CA21" s="98"/>
      <c r="CB21" s="99"/>
      <c r="CC21" s="94">
        <f t="shared" si="2"/>
        <v>1</v>
      </c>
      <c r="CD21" s="94">
        <f t="shared" si="0"/>
        <v>0</v>
      </c>
      <c r="CE21" s="95">
        <f t="shared" si="3"/>
        <v>1</v>
      </c>
      <c r="CF21" s="95">
        <f t="shared" si="3"/>
        <v>1</v>
      </c>
      <c r="CG21" s="94">
        <f t="shared" si="1"/>
        <v>2</v>
      </c>
      <c r="CH21" s="94">
        <f t="shared" si="1"/>
        <v>1</v>
      </c>
      <c r="CI21" s="94">
        <f t="shared" si="4"/>
        <v>3</v>
      </c>
      <c r="CJ21" s="98"/>
      <c r="CK21" s="99"/>
      <c r="CL21" s="98"/>
      <c r="CM21" s="99"/>
      <c r="CN21" s="98"/>
      <c r="CO21" s="99"/>
      <c r="CP21" s="98"/>
      <c r="CQ21" s="99"/>
      <c r="CR21" s="98"/>
      <c r="CS21" s="99"/>
      <c r="CT21" s="98"/>
      <c r="CU21" s="99"/>
      <c r="CV21" s="98"/>
      <c r="CW21" s="99"/>
      <c r="CX21" s="98"/>
      <c r="CY21" s="99"/>
      <c r="CZ21" s="98"/>
      <c r="DA21" s="99"/>
      <c r="DB21" s="98"/>
      <c r="DC21" s="99"/>
      <c r="DD21" s="98"/>
      <c r="DE21" s="99"/>
      <c r="DF21" s="98"/>
      <c r="DG21" s="99"/>
      <c r="DH21" s="98"/>
      <c r="DI21" s="99"/>
      <c r="DJ21" s="98"/>
      <c r="DK21" s="99"/>
      <c r="DL21" s="98"/>
      <c r="DM21" s="99"/>
    </row>
    <row r="22" spans="1:117" s="96" customFormat="1" ht="15.75" customHeight="1" thickBot="1" x14ac:dyDescent="0.25">
      <c r="A22" s="125"/>
      <c r="B22" s="97" t="s">
        <v>119</v>
      </c>
      <c r="C22" s="98"/>
      <c r="D22" s="99"/>
      <c r="E22" s="98"/>
      <c r="F22" s="99"/>
      <c r="G22" s="98"/>
      <c r="H22" s="99"/>
      <c r="I22" s="98"/>
      <c r="J22" s="99"/>
      <c r="K22" s="98"/>
      <c r="L22" s="99"/>
      <c r="M22" s="98"/>
      <c r="N22" s="99"/>
      <c r="O22" s="98"/>
      <c r="P22" s="99"/>
      <c r="Q22" s="98"/>
      <c r="R22" s="99"/>
      <c r="S22" s="98"/>
      <c r="T22" s="99"/>
      <c r="U22" s="98"/>
      <c r="V22" s="99"/>
      <c r="W22" s="98"/>
      <c r="X22" s="99"/>
      <c r="Y22" s="98"/>
      <c r="Z22" s="99"/>
      <c r="AA22" s="98"/>
      <c r="AB22" s="99"/>
      <c r="AC22" s="98"/>
      <c r="AD22" s="99"/>
      <c r="AE22" s="98"/>
      <c r="AF22" s="99"/>
      <c r="AG22" s="98"/>
      <c r="AH22" s="99"/>
      <c r="AI22" s="98"/>
      <c r="AJ22" s="99"/>
      <c r="AK22" s="98"/>
      <c r="AL22" s="99"/>
      <c r="AM22" s="98"/>
      <c r="AN22" s="99"/>
      <c r="AO22" s="98"/>
      <c r="AP22" s="99"/>
      <c r="AQ22" s="100"/>
      <c r="AR22" s="102"/>
      <c r="AS22" s="98"/>
      <c r="AT22" s="99"/>
      <c r="AU22" s="98"/>
      <c r="AV22" s="99"/>
      <c r="AW22" s="98"/>
      <c r="AX22" s="99"/>
      <c r="AY22" s="98"/>
      <c r="AZ22" s="99"/>
      <c r="BA22" s="98"/>
      <c r="BB22" s="99"/>
      <c r="BC22" s="98"/>
      <c r="BD22" s="99"/>
      <c r="BE22" s="98"/>
      <c r="BF22" s="99"/>
      <c r="BG22" s="98"/>
      <c r="BH22" s="99"/>
      <c r="BI22" s="98"/>
      <c r="BJ22" s="99"/>
      <c r="BK22" s="98"/>
      <c r="BL22" s="99"/>
      <c r="BM22" s="98"/>
      <c r="BN22" s="99"/>
      <c r="BO22" s="98"/>
      <c r="BP22" s="99"/>
      <c r="BQ22" s="98"/>
      <c r="BR22" s="99"/>
      <c r="BS22" s="98"/>
      <c r="BT22" s="99"/>
      <c r="BU22" s="98"/>
      <c r="BV22" s="99"/>
      <c r="BW22" s="98"/>
      <c r="BX22" s="99"/>
      <c r="BY22" s="98"/>
      <c r="BZ22" s="99"/>
      <c r="CA22" s="98"/>
      <c r="CB22" s="99"/>
      <c r="CC22" s="94">
        <f t="shared" si="2"/>
        <v>0</v>
      </c>
      <c r="CD22" s="94">
        <f t="shared" si="0"/>
        <v>0</v>
      </c>
      <c r="CE22" s="95">
        <f t="shared" si="3"/>
        <v>0</v>
      </c>
      <c r="CF22" s="95">
        <f t="shared" si="3"/>
        <v>0</v>
      </c>
      <c r="CG22" s="94">
        <f t="shared" si="1"/>
        <v>0</v>
      </c>
      <c r="CH22" s="94">
        <f t="shared" si="1"/>
        <v>0</v>
      </c>
      <c r="CI22" s="94">
        <f t="shared" si="4"/>
        <v>0</v>
      </c>
      <c r="CJ22" s="98"/>
      <c r="CK22" s="99"/>
      <c r="CL22" s="98"/>
      <c r="CM22" s="99"/>
      <c r="CN22" s="98"/>
      <c r="CO22" s="99"/>
      <c r="CP22" s="98"/>
      <c r="CQ22" s="99"/>
      <c r="CR22" s="98"/>
      <c r="CS22" s="99"/>
      <c r="CT22" s="98"/>
      <c r="CU22" s="99"/>
      <c r="CV22" s="98"/>
      <c r="CW22" s="99"/>
      <c r="CX22" s="98"/>
      <c r="CY22" s="99"/>
      <c r="CZ22" s="98"/>
      <c r="DA22" s="99"/>
      <c r="DB22" s="98"/>
      <c r="DC22" s="99"/>
      <c r="DD22" s="98"/>
      <c r="DE22" s="99"/>
      <c r="DF22" s="98"/>
      <c r="DG22" s="99"/>
      <c r="DH22" s="98"/>
      <c r="DI22" s="99"/>
      <c r="DJ22" s="98"/>
      <c r="DK22" s="99"/>
      <c r="DL22" s="98"/>
      <c r="DM22" s="99"/>
    </row>
    <row r="23" spans="1:117" s="96" customFormat="1" ht="15.75" customHeight="1" thickBot="1" x14ac:dyDescent="0.25">
      <c r="A23" s="125"/>
      <c r="B23" s="97" t="s">
        <v>120</v>
      </c>
      <c r="C23" s="98"/>
      <c r="D23" s="99"/>
      <c r="E23" s="98"/>
      <c r="F23" s="99"/>
      <c r="G23" s="98"/>
      <c r="H23" s="99"/>
      <c r="I23" s="98"/>
      <c r="J23" s="99"/>
      <c r="K23" s="98"/>
      <c r="L23" s="99"/>
      <c r="M23" s="98"/>
      <c r="N23" s="99"/>
      <c r="O23" s="98"/>
      <c r="P23" s="99"/>
      <c r="Q23" s="98"/>
      <c r="R23" s="99"/>
      <c r="S23" s="98"/>
      <c r="T23" s="99"/>
      <c r="U23" s="98">
        <v>1</v>
      </c>
      <c r="V23" s="99"/>
      <c r="W23" s="98"/>
      <c r="X23" s="99"/>
      <c r="Y23" s="98"/>
      <c r="Z23" s="99"/>
      <c r="AA23" s="98"/>
      <c r="AB23" s="99"/>
      <c r="AC23" s="98"/>
      <c r="AD23" s="99"/>
      <c r="AE23" s="98"/>
      <c r="AF23" s="99"/>
      <c r="AG23" s="98"/>
      <c r="AH23" s="99"/>
      <c r="AI23" s="98"/>
      <c r="AJ23" s="99"/>
      <c r="AK23" s="98"/>
      <c r="AL23" s="99"/>
      <c r="AM23" s="98"/>
      <c r="AN23" s="99"/>
      <c r="AO23" s="98"/>
      <c r="AP23" s="99"/>
      <c r="AQ23" s="100"/>
      <c r="AR23" s="102"/>
      <c r="AS23" s="98"/>
      <c r="AT23" s="99"/>
      <c r="AU23" s="98"/>
      <c r="AV23" s="99"/>
      <c r="AW23" s="98"/>
      <c r="AX23" s="99"/>
      <c r="AY23" s="98"/>
      <c r="AZ23" s="99"/>
      <c r="BA23" s="98"/>
      <c r="BB23" s="99"/>
      <c r="BC23" s="98"/>
      <c r="BD23" s="99"/>
      <c r="BE23" s="98"/>
      <c r="BF23" s="99"/>
      <c r="BG23" s="98"/>
      <c r="BH23" s="99"/>
      <c r="BI23" s="98"/>
      <c r="BJ23" s="99"/>
      <c r="BK23" s="98"/>
      <c r="BL23" s="99"/>
      <c r="BM23" s="98"/>
      <c r="BN23" s="99"/>
      <c r="BO23" s="98"/>
      <c r="BP23" s="99"/>
      <c r="BQ23" s="98"/>
      <c r="BR23" s="99"/>
      <c r="BS23" s="98"/>
      <c r="BT23" s="99"/>
      <c r="BU23" s="98"/>
      <c r="BV23" s="99"/>
      <c r="BW23" s="98"/>
      <c r="BX23" s="99"/>
      <c r="BY23" s="98"/>
      <c r="BZ23" s="99"/>
      <c r="CA23" s="98"/>
      <c r="CB23" s="99"/>
      <c r="CC23" s="94">
        <f t="shared" si="2"/>
        <v>0</v>
      </c>
      <c r="CD23" s="94">
        <f t="shared" si="0"/>
        <v>0</v>
      </c>
      <c r="CE23" s="95">
        <f t="shared" si="3"/>
        <v>1</v>
      </c>
      <c r="CF23" s="95">
        <f t="shared" si="3"/>
        <v>0</v>
      </c>
      <c r="CG23" s="94">
        <f t="shared" si="1"/>
        <v>1</v>
      </c>
      <c r="CH23" s="94">
        <f t="shared" si="1"/>
        <v>0</v>
      </c>
      <c r="CI23" s="94">
        <f t="shared" si="4"/>
        <v>1</v>
      </c>
      <c r="CJ23" s="98"/>
      <c r="CK23" s="99"/>
      <c r="CL23" s="98"/>
      <c r="CM23" s="99"/>
      <c r="CN23" s="98"/>
      <c r="CO23" s="99"/>
      <c r="CP23" s="98"/>
      <c r="CQ23" s="99"/>
      <c r="CR23" s="98"/>
      <c r="CS23" s="99"/>
      <c r="CT23" s="98"/>
      <c r="CU23" s="99"/>
      <c r="CV23" s="98"/>
      <c r="CW23" s="99"/>
      <c r="CX23" s="98"/>
      <c r="CY23" s="99"/>
      <c r="CZ23" s="98"/>
      <c r="DA23" s="99"/>
      <c r="DB23" s="98"/>
      <c r="DC23" s="99"/>
      <c r="DD23" s="98"/>
      <c r="DE23" s="99"/>
      <c r="DF23" s="98"/>
      <c r="DG23" s="99"/>
      <c r="DH23" s="98"/>
      <c r="DI23" s="99"/>
      <c r="DJ23" s="98"/>
      <c r="DK23" s="99"/>
      <c r="DL23" s="98"/>
      <c r="DM23" s="99"/>
    </row>
    <row r="24" spans="1:117" s="96" customFormat="1" ht="15.75" customHeight="1" thickBot="1" x14ac:dyDescent="0.25">
      <c r="A24" s="125"/>
      <c r="B24" s="97" t="s">
        <v>121</v>
      </c>
      <c r="C24" s="98"/>
      <c r="D24" s="99"/>
      <c r="E24" s="98">
        <v>3</v>
      </c>
      <c r="F24" s="99"/>
      <c r="G24" s="98"/>
      <c r="H24" s="99"/>
      <c r="I24" s="98"/>
      <c r="J24" s="99"/>
      <c r="K24" s="98"/>
      <c r="L24" s="99"/>
      <c r="M24" s="98">
        <v>3</v>
      </c>
      <c r="N24" s="99"/>
      <c r="O24" s="98">
        <v>1</v>
      </c>
      <c r="P24" s="99"/>
      <c r="Q24" s="98">
        <v>1</v>
      </c>
      <c r="R24" s="99"/>
      <c r="S24" s="98">
        <v>1</v>
      </c>
      <c r="T24" s="99"/>
      <c r="U24" s="98">
        <v>1</v>
      </c>
      <c r="V24" s="99"/>
      <c r="W24" s="98"/>
      <c r="X24" s="99"/>
      <c r="Y24" s="98">
        <v>1</v>
      </c>
      <c r="Z24" s="99"/>
      <c r="AA24" s="98"/>
      <c r="AB24" s="99"/>
      <c r="AC24" s="98"/>
      <c r="AD24" s="99"/>
      <c r="AE24" s="98"/>
      <c r="AF24" s="99"/>
      <c r="AG24" s="98">
        <v>3</v>
      </c>
      <c r="AH24" s="99"/>
      <c r="AI24" s="98"/>
      <c r="AJ24" s="99"/>
      <c r="AK24" s="98"/>
      <c r="AL24" s="99"/>
      <c r="AM24" s="98">
        <v>3</v>
      </c>
      <c r="AN24" s="99"/>
      <c r="AO24" s="98"/>
      <c r="AP24" s="99"/>
      <c r="AQ24" s="100">
        <v>1</v>
      </c>
      <c r="AR24" s="102"/>
      <c r="AS24" s="98">
        <v>4</v>
      </c>
      <c r="AT24" s="99"/>
      <c r="AU24" s="98"/>
      <c r="AV24" s="99"/>
      <c r="AW24" s="98">
        <v>1</v>
      </c>
      <c r="AX24" s="99"/>
      <c r="AY24" s="98"/>
      <c r="AZ24" s="99"/>
      <c r="BA24" s="98">
        <v>2</v>
      </c>
      <c r="BB24" s="99"/>
      <c r="BC24" s="98"/>
      <c r="BD24" s="99"/>
      <c r="BE24" s="98"/>
      <c r="BF24" s="99"/>
      <c r="BG24" s="98">
        <v>1</v>
      </c>
      <c r="BH24" s="99"/>
      <c r="BI24" s="98"/>
      <c r="BJ24" s="99"/>
      <c r="BK24" s="98"/>
      <c r="BL24" s="99"/>
      <c r="BM24" s="98">
        <v>2</v>
      </c>
      <c r="BN24" s="99"/>
      <c r="BO24" s="98"/>
      <c r="BP24" s="99"/>
      <c r="BQ24" s="98"/>
      <c r="BR24" s="99"/>
      <c r="BS24" s="98"/>
      <c r="BT24" s="99"/>
      <c r="BU24" s="98">
        <v>2</v>
      </c>
      <c r="BV24" s="99"/>
      <c r="BW24" s="98">
        <v>1</v>
      </c>
      <c r="BX24" s="99"/>
      <c r="BY24" s="98"/>
      <c r="BZ24" s="99"/>
      <c r="CA24" s="98"/>
      <c r="CB24" s="99"/>
      <c r="CC24" s="94">
        <f t="shared" si="2"/>
        <v>14</v>
      </c>
      <c r="CD24" s="94">
        <f t="shared" si="0"/>
        <v>0</v>
      </c>
      <c r="CE24" s="95">
        <f t="shared" si="3"/>
        <v>17</v>
      </c>
      <c r="CF24" s="95">
        <f t="shared" si="3"/>
        <v>0</v>
      </c>
      <c r="CG24" s="94">
        <f t="shared" si="1"/>
        <v>31</v>
      </c>
      <c r="CH24" s="94">
        <f t="shared" si="1"/>
        <v>0</v>
      </c>
      <c r="CI24" s="94">
        <f t="shared" si="4"/>
        <v>31</v>
      </c>
      <c r="CJ24" s="98"/>
      <c r="CK24" s="99"/>
      <c r="CL24" s="98"/>
      <c r="CM24" s="99"/>
      <c r="CN24" s="98"/>
      <c r="CO24" s="99"/>
      <c r="CP24" s="98"/>
      <c r="CQ24" s="99"/>
      <c r="CR24" s="98"/>
      <c r="CS24" s="99"/>
      <c r="CT24" s="98"/>
      <c r="CU24" s="99"/>
      <c r="CV24" s="98"/>
      <c r="CW24" s="99"/>
      <c r="CX24" s="98"/>
      <c r="CY24" s="99"/>
      <c r="CZ24" s="98"/>
      <c r="DA24" s="99"/>
      <c r="DB24" s="98"/>
      <c r="DC24" s="99"/>
      <c r="DD24" s="98"/>
      <c r="DE24" s="99"/>
      <c r="DF24" s="98"/>
      <c r="DG24" s="99"/>
      <c r="DH24" s="98"/>
      <c r="DI24" s="99"/>
      <c r="DJ24" s="98"/>
      <c r="DK24" s="99"/>
      <c r="DL24" s="98"/>
      <c r="DM24" s="99"/>
    </row>
    <row r="25" spans="1:117" s="96" customFormat="1" ht="15.75" customHeight="1" thickBot="1" x14ac:dyDescent="0.25">
      <c r="A25" s="125"/>
      <c r="B25" s="97" t="s">
        <v>122</v>
      </c>
      <c r="C25" s="98"/>
      <c r="D25" s="99"/>
      <c r="E25" s="98">
        <v>1</v>
      </c>
      <c r="F25" s="99"/>
      <c r="G25" s="98"/>
      <c r="H25" s="99"/>
      <c r="I25" s="98"/>
      <c r="J25" s="99"/>
      <c r="K25" s="98"/>
      <c r="L25" s="99"/>
      <c r="M25" s="98"/>
      <c r="N25" s="99"/>
      <c r="O25" s="98"/>
      <c r="P25" s="99"/>
      <c r="Q25" s="98"/>
      <c r="R25" s="99"/>
      <c r="S25" s="98">
        <v>1</v>
      </c>
      <c r="T25" s="99"/>
      <c r="U25" s="98"/>
      <c r="V25" s="99"/>
      <c r="W25" s="98"/>
      <c r="X25" s="99"/>
      <c r="Y25" s="98"/>
      <c r="Z25" s="99"/>
      <c r="AA25" s="98"/>
      <c r="AB25" s="99"/>
      <c r="AC25" s="98"/>
      <c r="AD25" s="99"/>
      <c r="AE25" s="98"/>
      <c r="AF25" s="99"/>
      <c r="AG25" s="98"/>
      <c r="AH25" s="99"/>
      <c r="AI25" s="98"/>
      <c r="AJ25" s="99"/>
      <c r="AK25" s="98"/>
      <c r="AL25" s="99"/>
      <c r="AM25" s="98"/>
      <c r="AN25" s="99"/>
      <c r="AO25" s="98"/>
      <c r="AP25" s="99"/>
      <c r="AQ25" s="100"/>
      <c r="AR25" s="102"/>
      <c r="AS25" s="98"/>
      <c r="AT25" s="99"/>
      <c r="AU25" s="98"/>
      <c r="AV25" s="99"/>
      <c r="AW25" s="98"/>
      <c r="AX25" s="99"/>
      <c r="AY25" s="98"/>
      <c r="AZ25" s="99"/>
      <c r="BA25" s="98"/>
      <c r="BB25" s="99"/>
      <c r="BC25" s="98"/>
      <c r="BD25" s="99"/>
      <c r="BE25" s="98"/>
      <c r="BF25" s="99"/>
      <c r="BG25" s="98"/>
      <c r="BH25" s="99"/>
      <c r="BI25" s="98">
        <v>1</v>
      </c>
      <c r="BJ25" s="99"/>
      <c r="BK25" s="98"/>
      <c r="BL25" s="99"/>
      <c r="BM25" s="98"/>
      <c r="BN25" s="99"/>
      <c r="BO25" s="98"/>
      <c r="BP25" s="99"/>
      <c r="BQ25" s="98"/>
      <c r="BR25" s="99"/>
      <c r="BS25" s="98"/>
      <c r="BT25" s="99"/>
      <c r="BU25" s="98"/>
      <c r="BV25" s="99"/>
      <c r="BW25" s="98"/>
      <c r="BX25" s="99"/>
      <c r="BY25" s="98"/>
      <c r="BZ25" s="99"/>
      <c r="CA25" s="98"/>
      <c r="CB25" s="99"/>
      <c r="CC25" s="94">
        <f t="shared" si="2"/>
        <v>1</v>
      </c>
      <c r="CD25" s="94">
        <f t="shared" si="0"/>
        <v>0</v>
      </c>
      <c r="CE25" s="95">
        <f t="shared" si="3"/>
        <v>2</v>
      </c>
      <c r="CF25" s="95">
        <f t="shared" si="3"/>
        <v>0</v>
      </c>
      <c r="CG25" s="94">
        <f t="shared" si="1"/>
        <v>3</v>
      </c>
      <c r="CH25" s="94">
        <f t="shared" si="1"/>
        <v>0</v>
      </c>
      <c r="CI25" s="94">
        <f t="shared" si="4"/>
        <v>3</v>
      </c>
      <c r="CJ25" s="98"/>
      <c r="CK25" s="99"/>
      <c r="CL25" s="98"/>
      <c r="CM25" s="99"/>
      <c r="CN25" s="98"/>
      <c r="CO25" s="99"/>
      <c r="CP25" s="98"/>
      <c r="CQ25" s="99"/>
      <c r="CR25" s="98"/>
      <c r="CS25" s="99"/>
      <c r="CT25" s="98"/>
      <c r="CU25" s="99"/>
      <c r="CV25" s="98"/>
      <c r="CW25" s="99"/>
      <c r="CX25" s="98"/>
      <c r="CY25" s="99"/>
      <c r="CZ25" s="98"/>
      <c r="DA25" s="99"/>
      <c r="DB25" s="98"/>
      <c r="DC25" s="99"/>
      <c r="DD25" s="98"/>
      <c r="DE25" s="99"/>
      <c r="DF25" s="98"/>
      <c r="DG25" s="99"/>
      <c r="DH25" s="98"/>
      <c r="DI25" s="99"/>
      <c r="DJ25" s="98"/>
      <c r="DK25" s="99"/>
      <c r="DL25" s="98"/>
      <c r="DM25" s="99"/>
    </row>
    <row r="26" spans="1:117" s="96" customFormat="1" ht="15.75" customHeight="1" thickBot="1" x14ac:dyDescent="0.25">
      <c r="A26" s="126"/>
      <c r="B26" s="104" t="s">
        <v>123</v>
      </c>
      <c r="C26" s="105"/>
      <c r="D26" s="106"/>
      <c r="E26" s="105"/>
      <c r="F26" s="106"/>
      <c r="G26" s="105"/>
      <c r="H26" s="106"/>
      <c r="I26" s="105"/>
      <c r="J26" s="106"/>
      <c r="K26" s="105"/>
      <c r="L26" s="106"/>
      <c r="M26" s="105"/>
      <c r="N26" s="106"/>
      <c r="O26" s="105"/>
      <c r="P26" s="106"/>
      <c r="Q26" s="105"/>
      <c r="R26" s="106"/>
      <c r="S26" s="105"/>
      <c r="T26" s="106"/>
      <c r="U26" s="105"/>
      <c r="V26" s="106"/>
      <c r="W26" s="105"/>
      <c r="X26" s="106"/>
      <c r="Y26" s="105"/>
      <c r="Z26" s="106"/>
      <c r="AA26" s="105"/>
      <c r="AB26" s="106"/>
      <c r="AC26" s="105"/>
      <c r="AD26" s="106"/>
      <c r="AE26" s="105"/>
      <c r="AF26" s="106"/>
      <c r="AG26" s="105"/>
      <c r="AH26" s="106"/>
      <c r="AI26" s="105"/>
      <c r="AJ26" s="106"/>
      <c r="AK26" s="105"/>
      <c r="AL26" s="106"/>
      <c r="AM26" s="105"/>
      <c r="AN26" s="106"/>
      <c r="AO26" s="105"/>
      <c r="AP26" s="106"/>
      <c r="AQ26" s="105"/>
      <c r="AR26" s="106"/>
      <c r="AS26" s="105"/>
      <c r="AT26" s="106"/>
      <c r="AU26" s="105"/>
      <c r="AV26" s="106"/>
      <c r="AW26" s="105"/>
      <c r="AX26" s="106"/>
      <c r="AY26" s="105"/>
      <c r="AZ26" s="106"/>
      <c r="BA26" s="105"/>
      <c r="BB26" s="106"/>
      <c r="BC26" s="105"/>
      <c r="BD26" s="106"/>
      <c r="BE26" s="105"/>
      <c r="BF26" s="106"/>
      <c r="BG26" s="105"/>
      <c r="BH26" s="106"/>
      <c r="BI26" s="105"/>
      <c r="BJ26" s="106"/>
      <c r="BK26" s="105"/>
      <c r="BL26" s="106"/>
      <c r="BM26" s="105"/>
      <c r="BN26" s="106"/>
      <c r="BO26" s="105"/>
      <c r="BP26" s="106"/>
      <c r="BQ26" s="105"/>
      <c r="BR26" s="106"/>
      <c r="BS26" s="105"/>
      <c r="BT26" s="106"/>
      <c r="BU26" s="105"/>
      <c r="BV26" s="106"/>
      <c r="BW26" s="105"/>
      <c r="BX26" s="106"/>
      <c r="BY26" s="105"/>
      <c r="BZ26" s="106"/>
      <c r="CA26" s="105"/>
      <c r="CB26" s="106"/>
      <c r="CC26" s="94">
        <f t="shared" si="2"/>
        <v>0</v>
      </c>
      <c r="CD26" s="94">
        <f t="shared" si="0"/>
        <v>0</v>
      </c>
      <c r="CE26" s="95">
        <f t="shared" si="3"/>
        <v>0</v>
      </c>
      <c r="CF26" s="95">
        <f t="shared" si="3"/>
        <v>0</v>
      </c>
      <c r="CG26" s="94">
        <f t="shared" si="1"/>
        <v>0</v>
      </c>
      <c r="CH26" s="94">
        <f t="shared" si="1"/>
        <v>0</v>
      </c>
      <c r="CI26" s="94">
        <f t="shared" si="4"/>
        <v>0</v>
      </c>
      <c r="CJ26" s="105"/>
      <c r="CK26" s="106"/>
      <c r="CL26" s="105"/>
      <c r="CM26" s="106"/>
      <c r="CN26" s="105"/>
      <c r="CO26" s="106"/>
      <c r="CP26" s="105"/>
      <c r="CQ26" s="106"/>
      <c r="CR26" s="105"/>
      <c r="CS26" s="106"/>
      <c r="CT26" s="105"/>
      <c r="CU26" s="106"/>
      <c r="CV26" s="105"/>
      <c r="CW26" s="106"/>
      <c r="CX26" s="105"/>
      <c r="CY26" s="106"/>
      <c r="CZ26" s="105"/>
      <c r="DA26" s="106"/>
      <c r="DB26" s="105"/>
      <c r="DC26" s="106"/>
      <c r="DD26" s="105"/>
      <c r="DE26" s="106"/>
      <c r="DF26" s="105"/>
      <c r="DG26" s="106"/>
      <c r="DH26" s="105"/>
      <c r="DI26" s="106"/>
      <c r="DJ26" s="105"/>
      <c r="DK26" s="106"/>
      <c r="DL26" s="105"/>
      <c r="DM26" s="106"/>
    </row>
    <row r="27" spans="1:117" s="96" customFormat="1" ht="15.75" customHeight="1" thickBot="1" x14ac:dyDescent="0.25">
      <c r="A27" s="127" t="s">
        <v>58</v>
      </c>
      <c r="B27" s="107" t="s">
        <v>124</v>
      </c>
      <c r="C27" s="108"/>
      <c r="D27" s="109"/>
      <c r="E27" s="108"/>
      <c r="F27" s="109"/>
      <c r="G27" s="108"/>
      <c r="H27" s="109"/>
      <c r="I27" s="108"/>
      <c r="J27" s="109"/>
      <c r="K27" s="108"/>
      <c r="L27" s="109"/>
      <c r="M27" s="108"/>
      <c r="N27" s="109"/>
      <c r="O27" s="108"/>
      <c r="P27" s="109"/>
      <c r="Q27" s="108"/>
      <c r="R27" s="109"/>
      <c r="S27" s="108"/>
      <c r="T27" s="109"/>
      <c r="U27" s="108"/>
      <c r="V27" s="109"/>
      <c r="W27" s="108"/>
      <c r="X27" s="109"/>
      <c r="Y27" s="108"/>
      <c r="Z27" s="109"/>
      <c r="AA27" s="108"/>
      <c r="AB27" s="109"/>
      <c r="AC27" s="108"/>
      <c r="AD27" s="109"/>
      <c r="AE27" s="108"/>
      <c r="AF27" s="109"/>
      <c r="AG27" s="108"/>
      <c r="AH27" s="109"/>
      <c r="AI27" s="108"/>
      <c r="AJ27" s="109"/>
      <c r="AK27" s="108"/>
      <c r="AL27" s="109"/>
      <c r="AM27" s="108"/>
      <c r="AN27" s="109"/>
      <c r="AO27" s="108"/>
      <c r="AP27" s="109"/>
      <c r="AQ27" s="100"/>
      <c r="AR27" s="102"/>
      <c r="AS27" s="108"/>
      <c r="AT27" s="109"/>
      <c r="AU27" s="108"/>
      <c r="AV27" s="109"/>
      <c r="AW27" s="108"/>
      <c r="AX27" s="109"/>
      <c r="AY27" s="108"/>
      <c r="AZ27" s="109"/>
      <c r="BA27" s="108"/>
      <c r="BB27" s="109"/>
      <c r="BC27" s="108"/>
      <c r="BD27" s="109"/>
      <c r="BE27" s="108"/>
      <c r="BF27" s="109"/>
      <c r="BG27" s="108"/>
      <c r="BH27" s="109"/>
      <c r="BI27" s="108"/>
      <c r="BJ27" s="109"/>
      <c r="BK27" s="108"/>
      <c r="BL27" s="109"/>
      <c r="BM27" s="108"/>
      <c r="BN27" s="109"/>
      <c r="BO27" s="108"/>
      <c r="BP27" s="109"/>
      <c r="BQ27" s="108"/>
      <c r="BR27" s="109"/>
      <c r="BS27" s="108"/>
      <c r="BT27" s="109"/>
      <c r="BU27" s="108"/>
      <c r="BV27" s="109"/>
      <c r="BW27" s="108"/>
      <c r="BX27" s="109"/>
      <c r="BY27" s="108"/>
      <c r="BZ27" s="109"/>
      <c r="CA27" s="108"/>
      <c r="CB27" s="109"/>
      <c r="CC27" s="94">
        <f t="shared" si="2"/>
        <v>0</v>
      </c>
      <c r="CD27" s="94">
        <f t="shared" si="0"/>
        <v>0</v>
      </c>
      <c r="CE27" s="95">
        <f t="shared" si="3"/>
        <v>0</v>
      </c>
      <c r="CF27" s="95">
        <f t="shared" si="3"/>
        <v>0</v>
      </c>
      <c r="CG27" s="94">
        <f t="shared" si="1"/>
        <v>0</v>
      </c>
      <c r="CH27" s="94">
        <f t="shared" si="1"/>
        <v>0</v>
      </c>
      <c r="CI27" s="94">
        <f t="shared" si="4"/>
        <v>0</v>
      </c>
      <c r="CJ27" s="108"/>
      <c r="CK27" s="109"/>
      <c r="CL27" s="108"/>
      <c r="CM27" s="109"/>
      <c r="CN27" s="108"/>
      <c r="CO27" s="109"/>
      <c r="CP27" s="108"/>
      <c r="CQ27" s="109"/>
      <c r="CR27" s="108"/>
      <c r="CS27" s="109"/>
      <c r="CT27" s="108"/>
      <c r="CU27" s="109"/>
      <c r="CV27" s="108"/>
      <c r="CW27" s="109"/>
      <c r="CX27" s="108"/>
      <c r="CY27" s="109"/>
      <c r="CZ27" s="108"/>
      <c r="DA27" s="109"/>
      <c r="DB27" s="108"/>
      <c r="DC27" s="109"/>
      <c r="DD27" s="108"/>
      <c r="DE27" s="109"/>
      <c r="DF27" s="108"/>
      <c r="DG27" s="109"/>
      <c r="DH27" s="108"/>
      <c r="DI27" s="109"/>
      <c r="DJ27" s="108"/>
      <c r="DK27" s="109"/>
      <c r="DL27" s="108"/>
      <c r="DM27" s="109"/>
    </row>
    <row r="28" spans="1:117" s="96" customFormat="1" ht="15.75" customHeight="1" thickBot="1" x14ac:dyDescent="0.25">
      <c r="A28" s="125"/>
      <c r="B28" s="97" t="s">
        <v>125</v>
      </c>
      <c r="C28" s="98"/>
      <c r="D28" s="99"/>
      <c r="E28" s="98"/>
      <c r="F28" s="99"/>
      <c r="G28" s="98"/>
      <c r="H28" s="99"/>
      <c r="I28" s="98"/>
      <c r="J28" s="99"/>
      <c r="K28" s="98"/>
      <c r="L28" s="99"/>
      <c r="M28" s="98"/>
      <c r="N28" s="99"/>
      <c r="O28" s="98"/>
      <c r="P28" s="99"/>
      <c r="Q28" s="98"/>
      <c r="R28" s="99"/>
      <c r="S28" s="98"/>
      <c r="T28" s="99"/>
      <c r="U28" s="98"/>
      <c r="V28" s="99"/>
      <c r="W28" s="98">
        <v>1</v>
      </c>
      <c r="X28" s="99"/>
      <c r="Y28" s="98"/>
      <c r="Z28" s="99"/>
      <c r="AA28" s="98"/>
      <c r="AB28" s="99"/>
      <c r="AC28" s="98"/>
      <c r="AD28" s="99"/>
      <c r="AE28" s="98"/>
      <c r="AF28" s="99"/>
      <c r="AG28" s="98"/>
      <c r="AH28" s="99"/>
      <c r="AI28" s="98"/>
      <c r="AJ28" s="99"/>
      <c r="AK28" s="98"/>
      <c r="AL28" s="99"/>
      <c r="AM28" s="98"/>
      <c r="AN28" s="99"/>
      <c r="AO28" s="98"/>
      <c r="AP28" s="99"/>
      <c r="AQ28" s="100"/>
      <c r="AR28" s="102"/>
      <c r="AS28" s="98"/>
      <c r="AT28" s="99"/>
      <c r="AU28" s="98"/>
      <c r="AV28" s="99"/>
      <c r="AW28" s="98"/>
      <c r="AX28" s="99"/>
      <c r="AY28" s="98"/>
      <c r="AZ28" s="99"/>
      <c r="BA28" s="98">
        <v>2</v>
      </c>
      <c r="BB28" s="99"/>
      <c r="BC28" s="98"/>
      <c r="BD28" s="99"/>
      <c r="BE28" s="98"/>
      <c r="BF28" s="99"/>
      <c r="BG28" s="98"/>
      <c r="BH28" s="99"/>
      <c r="BI28" s="98"/>
      <c r="BJ28" s="99"/>
      <c r="BK28" s="98"/>
      <c r="BL28" s="99"/>
      <c r="BM28" s="98"/>
      <c r="BN28" s="99"/>
      <c r="BO28" s="98"/>
      <c r="BP28" s="99"/>
      <c r="BQ28" s="98"/>
      <c r="BR28" s="99"/>
      <c r="BS28" s="98"/>
      <c r="BT28" s="99"/>
      <c r="BU28" s="98"/>
      <c r="BV28" s="99"/>
      <c r="BW28" s="98"/>
      <c r="BX28" s="99"/>
      <c r="BY28" s="98"/>
      <c r="BZ28" s="99"/>
      <c r="CA28" s="98"/>
      <c r="CB28" s="99"/>
      <c r="CC28" s="94">
        <f t="shared" si="2"/>
        <v>2</v>
      </c>
      <c r="CD28" s="94">
        <f t="shared" si="0"/>
        <v>0</v>
      </c>
      <c r="CE28" s="95">
        <f t="shared" si="3"/>
        <v>1</v>
      </c>
      <c r="CF28" s="95">
        <f t="shared" si="3"/>
        <v>0</v>
      </c>
      <c r="CG28" s="94">
        <f t="shared" si="1"/>
        <v>3</v>
      </c>
      <c r="CH28" s="94">
        <f t="shared" si="1"/>
        <v>0</v>
      </c>
      <c r="CI28" s="94">
        <f t="shared" si="4"/>
        <v>3</v>
      </c>
      <c r="CJ28" s="98"/>
      <c r="CK28" s="99"/>
      <c r="CL28" s="98"/>
      <c r="CM28" s="99"/>
      <c r="CN28" s="98"/>
      <c r="CO28" s="99"/>
      <c r="CP28" s="98"/>
      <c r="CQ28" s="99"/>
      <c r="CR28" s="98"/>
      <c r="CS28" s="99"/>
      <c r="CT28" s="98"/>
      <c r="CU28" s="99"/>
      <c r="CV28" s="98"/>
      <c r="CW28" s="99"/>
      <c r="CX28" s="98"/>
      <c r="CY28" s="99"/>
      <c r="CZ28" s="98"/>
      <c r="DA28" s="99"/>
      <c r="DB28" s="98"/>
      <c r="DC28" s="99"/>
      <c r="DD28" s="98"/>
      <c r="DE28" s="99"/>
      <c r="DF28" s="98"/>
      <c r="DG28" s="99"/>
      <c r="DH28" s="98"/>
      <c r="DI28" s="99"/>
      <c r="DJ28" s="98"/>
      <c r="DK28" s="99"/>
      <c r="DL28" s="98"/>
      <c r="DM28" s="99"/>
    </row>
    <row r="29" spans="1:117" s="96" customFormat="1" ht="15.75" customHeight="1" thickBot="1" x14ac:dyDescent="0.25">
      <c r="A29" s="125"/>
      <c r="B29" s="97" t="s">
        <v>126</v>
      </c>
      <c r="C29" s="98"/>
      <c r="D29" s="99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98"/>
      <c r="R29" s="99"/>
      <c r="S29" s="98"/>
      <c r="T29" s="99"/>
      <c r="U29" s="98"/>
      <c r="V29" s="99"/>
      <c r="W29" s="98"/>
      <c r="X29" s="99"/>
      <c r="Y29" s="98"/>
      <c r="Z29" s="99"/>
      <c r="AA29" s="98"/>
      <c r="AB29" s="99"/>
      <c r="AC29" s="98"/>
      <c r="AD29" s="99"/>
      <c r="AE29" s="98"/>
      <c r="AF29" s="99"/>
      <c r="AG29" s="98"/>
      <c r="AH29" s="99"/>
      <c r="AI29" s="98"/>
      <c r="AJ29" s="99"/>
      <c r="AK29" s="98"/>
      <c r="AL29" s="99"/>
      <c r="AM29" s="98"/>
      <c r="AN29" s="99"/>
      <c r="AO29" s="98"/>
      <c r="AP29" s="99"/>
      <c r="AQ29" s="100"/>
      <c r="AR29" s="102"/>
      <c r="AS29" s="98"/>
      <c r="AT29" s="99"/>
      <c r="AU29" s="98"/>
      <c r="AV29" s="99"/>
      <c r="AW29" s="98"/>
      <c r="AX29" s="99"/>
      <c r="AY29" s="98"/>
      <c r="AZ29" s="99"/>
      <c r="BA29" s="98"/>
      <c r="BB29" s="99"/>
      <c r="BC29" s="98"/>
      <c r="BD29" s="99"/>
      <c r="BE29" s="98"/>
      <c r="BF29" s="99"/>
      <c r="BG29" s="98"/>
      <c r="BH29" s="99"/>
      <c r="BI29" s="98"/>
      <c r="BJ29" s="99"/>
      <c r="BK29" s="98"/>
      <c r="BL29" s="99"/>
      <c r="BM29" s="98"/>
      <c r="BN29" s="99"/>
      <c r="BO29" s="98"/>
      <c r="BP29" s="99"/>
      <c r="BQ29" s="98"/>
      <c r="BR29" s="99"/>
      <c r="BS29" s="98"/>
      <c r="BT29" s="99"/>
      <c r="BU29" s="98"/>
      <c r="BV29" s="99"/>
      <c r="BW29" s="98"/>
      <c r="BX29" s="99"/>
      <c r="BY29" s="98"/>
      <c r="BZ29" s="99"/>
      <c r="CA29" s="98"/>
      <c r="CB29" s="99"/>
      <c r="CC29" s="94">
        <f t="shared" si="2"/>
        <v>0</v>
      </c>
      <c r="CD29" s="94">
        <f t="shared" si="0"/>
        <v>0</v>
      </c>
      <c r="CE29" s="95">
        <f t="shared" si="3"/>
        <v>0</v>
      </c>
      <c r="CF29" s="95">
        <f t="shared" si="3"/>
        <v>0</v>
      </c>
      <c r="CG29" s="94">
        <f t="shared" si="1"/>
        <v>0</v>
      </c>
      <c r="CH29" s="94">
        <f t="shared" si="1"/>
        <v>0</v>
      </c>
      <c r="CI29" s="94">
        <f t="shared" si="4"/>
        <v>0</v>
      </c>
      <c r="CJ29" s="98"/>
      <c r="CK29" s="99"/>
      <c r="CL29" s="98"/>
      <c r="CM29" s="99"/>
      <c r="CN29" s="98"/>
      <c r="CO29" s="99"/>
      <c r="CP29" s="98"/>
      <c r="CQ29" s="99"/>
      <c r="CR29" s="98"/>
      <c r="CS29" s="99"/>
      <c r="CT29" s="98"/>
      <c r="CU29" s="99"/>
      <c r="CV29" s="98"/>
      <c r="CW29" s="99"/>
      <c r="CX29" s="98"/>
      <c r="CY29" s="99"/>
      <c r="CZ29" s="98"/>
      <c r="DA29" s="99"/>
      <c r="DB29" s="98"/>
      <c r="DC29" s="99"/>
      <c r="DD29" s="98"/>
      <c r="DE29" s="99"/>
      <c r="DF29" s="98"/>
      <c r="DG29" s="99"/>
      <c r="DH29" s="98"/>
      <c r="DI29" s="99"/>
      <c r="DJ29" s="98"/>
      <c r="DK29" s="99"/>
      <c r="DL29" s="98"/>
      <c r="DM29" s="99"/>
    </row>
    <row r="30" spans="1:117" s="96" customFormat="1" ht="15.75" customHeight="1" thickBot="1" x14ac:dyDescent="0.25">
      <c r="A30" s="125"/>
      <c r="B30" s="97" t="s">
        <v>127</v>
      </c>
      <c r="C30" s="98"/>
      <c r="D30" s="99"/>
      <c r="E30" s="98"/>
      <c r="F30" s="99"/>
      <c r="G30" s="98"/>
      <c r="H30" s="99"/>
      <c r="I30" s="98"/>
      <c r="J30" s="99"/>
      <c r="K30" s="98"/>
      <c r="L30" s="99"/>
      <c r="M30" s="98"/>
      <c r="N30" s="99"/>
      <c r="O30" s="98"/>
      <c r="P30" s="99"/>
      <c r="Q30" s="98"/>
      <c r="R30" s="99"/>
      <c r="S30" s="98"/>
      <c r="T30" s="99"/>
      <c r="U30" s="98"/>
      <c r="V30" s="99"/>
      <c r="W30" s="98"/>
      <c r="X30" s="99"/>
      <c r="Y30" s="98"/>
      <c r="Z30" s="99"/>
      <c r="AA30" s="98"/>
      <c r="AB30" s="99"/>
      <c r="AC30" s="98"/>
      <c r="AD30" s="99"/>
      <c r="AE30" s="98"/>
      <c r="AF30" s="99"/>
      <c r="AG30" s="98"/>
      <c r="AH30" s="99"/>
      <c r="AI30" s="98"/>
      <c r="AJ30" s="99"/>
      <c r="AK30" s="98"/>
      <c r="AL30" s="99"/>
      <c r="AM30" s="98"/>
      <c r="AN30" s="99"/>
      <c r="AO30" s="98"/>
      <c r="AP30" s="99"/>
      <c r="AQ30" s="100"/>
      <c r="AR30" s="102"/>
      <c r="AS30" s="98"/>
      <c r="AT30" s="99"/>
      <c r="AU30" s="98"/>
      <c r="AV30" s="99"/>
      <c r="AW30" s="98"/>
      <c r="AX30" s="99"/>
      <c r="AY30" s="98"/>
      <c r="AZ30" s="99"/>
      <c r="BA30" s="98"/>
      <c r="BB30" s="99"/>
      <c r="BC30" s="98"/>
      <c r="BD30" s="99"/>
      <c r="BE30" s="98"/>
      <c r="BF30" s="99"/>
      <c r="BG30" s="98"/>
      <c r="BH30" s="99"/>
      <c r="BI30" s="98"/>
      <c r="BJ30" s="99"/>
      <c r="BK30" s="98"/>
      <c r="BL30" s="99"/>
      <c r="BM30" s="98"/>
      <c r="BN30" s="99"/>
      <c r="BO30" s="98"/>
      <c r="BP30" s="99"/>
      <c r="BQ30" s="98"/>
      <c r="BR30" s="99"/>
      <c r="BS30" s="98"/>
      <c r="BT30" s="99"/>
      <c r="BU30" s="98"/>
      <c r="BV30" s="99"/>
      <c r="BW30" s="98"/>
      <c r="BX30" s="99"/>
      <c r="BY30" s="98"/>
      <c r="BZ30" s="99"/>
      <c r="CA30" s="98"/>
      <c r="CB30" s="99"/>
      <c r="CC30" s="94">
        <f t="shared" si="2"/>
        <v>0</v>
      </c>
      <c r="CD30" s="94">
        <f t="shared" si="0"/>
        <v>0</v>
      </c>
      <c r="CE30" s="95">
        <f t="shared" si="3"/>
        <v>0</v>
      </c>
      <c r="CF30" s="95">
        <f t="shared" si="3"/>
        <v>0</v>
      </c>
      <c r="CG30" s="94">
        <f t="shared" si="1"/>
        <v>0</v>
      </c>
      <c r="CH30" s="94">
        <f t="shared" si="1"/>
        <v>0</v>
      </c>
      <c r="CI30" s="94">
        <f t="shared" si="4"/>
        <v>0</v>
      </c>
      <c r="CJ30" s="98"/>
      <c r="CK30" s="99"/>
      <c r="CL30" s="98"/>
      <c r="CM30" s="99"/>
      <c r="CN30" s="98"/>
      <c r="CO30" s="99"/>
      <c r="CP30" s="98"/>
      <c r="CQ30" s="99"/>
      <c r="CR30" s="98"/>
      <c r="CS30" s="99"/>
      <c r="CT30" s="98"/>
      <c r="CU30" s="99"/>
      <c r="CV30" s="98"/>
      <c r="CW30" s="99"/>
      <c r="CX30" s="98"/>
      <c r="CY30" s="99"/>
      <c r="CZ30" s="98"/>
      <c r="DA30" s="99"/>
      <c r="DB30" s="98"/>
      <c r="DC30" s="99"/>
      <c r="DD30" s="98"/>
      <c r="DE30" s="99"/>
      <c r="DF30" s="98"/>
      <c r="DG30" s="99"/>
      <c r="DH30" s="98"/>
      <c r="DI30" s="99"/>
      <c r="DJ30" s="98"/>
      <c r="DK30" s="99"/>
      <c r="DL30" s="98"/>
      <c r="DM30" s="99"/>
    </row>
    <row r="31" spans="1:117" s="96" customFormat="1" ht="15.75" customHeight="1" thickBot="1" x14ac:dyDescent="0.25">
      <c r="A31" s="125"/>
      <c r="B31" s="97" t="s">
        <v>128</v>
      </c>
      <c r="C31" s="98"/>
      <c r="D31" s="99"/>
      <c r="E31" s="98"/>
      <c r="F31" s="99"/>
      <c r="G31" s="98"/>
      <c r="H31" s="99"/>
      <c r="I31" s="98"/>
      <c r="J31" s="99"/>
      <c r="K31" s="98"/>
      <c r="L31" s="99"/>
      <c r="M31" s="98"/>
      <c r="N31" s="99"/>
      <c r="O31" s="98"/>
      <c r="P31" s="99"/>
      <c r="Q31" s="98"/>
      <c r="R31" s="99"/>
      <c r="S31" s="98"/>
      <c r="T31" s="99"/>
      <c r="U31" s="98"/>
      <c r="V31" s="99"/>
      <c r="W31" s="98"/>
      <c r="X31" s="99"/>
      <c r="Y31" s="98"/>
      <c r="Z31" s="99"/>
      <c r="AA31" s="98"/>
      <c r="AB31" s="99"/>
      <c r="AC31" s="98"/>
      <c r="AD31" s="99"/>
      <c r="AE31" s="98"/>
      <c r="AF31" s="99"/>
      <c r="AG31" s="98"/>
      <c r="AH31" s="99"/>
      <c r="AI31" s="98"/>
      <c r="AJ31" s="99"/>
      <c r="AK31" s="98"/>
      <c r="AL31" s="99"/>
      <c r="AM31" s="98"/>
      <c r="AN31" s="99"/>
      <c r="AO31" s="98"/>
      <c r="AP31" s="99"/>
      <c r="AQ31" s="100"/>
      <c r="AR31" s="102"/>
      <c r="AS31" s="98"/>
      <c r="AT31" s="99"/>
      <c r="AU31" s="98"/>
      <c r="AV31" s="99"/>
      <c r="AW31" s="98"/>
      <c r="AX31" s="99"/>
      <c r="AY31" s="98"/>
      <c r="AZ31" s="99"/>
      <c r="BA31" s="98"/>
      <c r="BB31" s="99"/>
      <c r="BC31" s="98"/>
      <c r="BD31" s="99"/>
      <c r="BE31" s="98"/>
      <c r="BF31" s="99"/>
      <c r="BG31" s="98"/>
      <c r="BH31" s="99"/>
      <c r="BI31" s="98"/>
      <c r="BJ31" s="99"/>
      <c r="BK31" s="98"/>
      <c r="BL31" s="99"/>
      <c r="BM31" s="98"/>
      <c r="BN31" s="99"/>
      <c r="BO31" s="98"/>
      <c r="BP31" s="99"/>
      <c r="BQ31" s="98"/>
      <c r="BR31" s="99"/>
      <c r="BS31" s="98"/>
      <c r="BT31" s="99"/>
      <c r="BU31" s="98"/>
      <c r="BV31" s="99"/>
      <c r="BW31" s="98"/>
      <c r="BX31" s="99"/>
      <c r="BY31" s="98"/>
      <c r="BZ31" s="99"/>
      <c r="CA31" s="98"/>
      <c r="CB31" s="99"/>
      <c r="CC31" s="94">
        <f t="shared" si="2"/>
        <v>0</v>
      </c>
      <c r="CD31" s="94">
        <f t="shared" si="0"/>
        <v>0</v>
      </c>
      <c r="CE31" s="95">
        <f t="shared" si="3"/>
        <v>0</v>
      </c>
      <c r="CF31" s="95">
        <f t="shared" si="3"/>
        <v>0</v>
      </c>
      <c r="CG31" s="94">
        <f t="shared" si="1"/>
        <v>0</v>
      </c>
      <c r="CH31" s="94">
        <f t="shared" si="1"/>
        <v>0</v>
      </c>
      <c r="CI31" s="94">
        <f t="shared" si="4"/>
        <v>0</v>
      </c>
      <c r="CJ31" s="98"/>
      <c r="CK31" s="99"/>
      <c r="CL31" s="98"/>
      <c r="CM31" s="99"/>
      <c r="CN31" s="98"/>
      <c r="CO31" s="99"/>
      <c r="CP31" s="98"/>
      <c r="CQ31" s="99"/>
      <c r="CR31" s="98"/>
      <c r="CS31" s="99"/>
      <c r="CT31" s="98"/>
      <c r="CU31" s="99"/>
      <c r="CV31" s="98"/>
      <c r="CW31" s="99"/>
      <c r="CX31" s="98"/>
      <c r="CY31" s="99"/>
      <c r="CZ31" s="98"/>
      <c r="DA31" s="99"/>
      <c r="DB31" s="98"/>
      <c r="DC31" s="99"/>
      <c r="DD31" s="98"/>
      <c r="DE31" s="99"/>
      <c r="DF31" s="98"/>
      <c r="DG31" s="99"/>
      <c r="DH31" s="98"/>
      <c r="DI31" s="99"/>
      <c r="DJ31" s="98"/>
      <c r="DK31" s="99"/>
      <c r="DL31" s="98"/>
      <c r="DM31" s="99"/>
    </row>
    <row r="32" spans="1:117" s="96" customFormat="1" ht="15.75" customHeight="1" thickBot="1" x14ac:dyDescent="0.25">
      <c r="A32" s="125"/>
      <c r="B32" s="97" t="s">
        <v>129</v>
      </c>
      <c r="C32" s="98"/>
      <c r="D32" s="99"/>
      <c r="E32" s="98"/>
      <c r="F32" s="99"/>
      <c r="G32" s="98"/>
      <c r="H32" s="99"/>
      <c r="I32" s="98"/>
      <c r="J32" s="99"/>
      <c r="K32" s="98"/>
      <c r="L32" s="99"/>
      <c r="M32" s="98"/>
      <c r="N32" s="99"/>
      <c r="O32" s="98"/>
      <c r="P32" s="99"/>
      <c r="Q32" s="98"/>
      <c r="R32" s="99"/>
      <c r="S32" s="98"/>
      <c r="T32" s="99"/>
      <c r="U32" s="98"/>
      <c r="V32" s="99"/>
      <c r="W32" s="98"/>
      <c r="X32" s="99"/>
      <c r="Y32" s="98"/>
      <c r="Z32" s="99"/>
      <c r="AA32" s="98"/>
      <c r="AB32" s="99"/>
      <c r="AC32" s="98"/>
      <c r="AD32" s="99"/>
      <c r="AE32" s="98"/>
      <c r="AF32" s="99"/>
      <c r="AG32" s="98"/>
      <c r="AH32" s="99"/>
      <c r="AI32" s="98"/>
      <c r="AJ32" s="99"/>
      <c r="AK32" s="98"/>
      <c r="AL32" s="99"/>
      <c r="AM32" s="98"/>
      <c r="AN32" s="99"/>
      <c r="AO32" s="98"/>
      <c r="AP32" s="99"/>
      <c r="AQ32" s="100"/>
      <c r="AR32" s="102"/>
      <c r="AS32" s="98"/>
      <c r="AT32" s="99"/>
      <c r="AU32" s="98"/>
      <c r="AV32" s="99"/>
      <c r="AW32" s="98"/>
      <c r="AX32" s="99"/>
      <c r="AY32" s="98"/>
      <c r="AZ32" s="99"/>
      <c r="BA32" s="98"/>
      <c r="BB32" s="99"/>
      <c r="BC32" s="98"/>
      <c r="BD32" s="99"/>
      <c r="BE32" s="98"/>
      <c r="BF32" s="99"/>
      <c r="BG32" s="98"/>
      <c r="BH32" s="99"/>
      <c r="BI32" s="98"/>
      <c r="BJ32" s="99"/>
      <c r="BK32" s="98"/>
      <c r="BL32" s="99"/>
      <c r="BM32" s="98"/>
      <c r="BN32" s="99"/>
      <c r="BO32" s="98"/>
      <c r="BP32" s="99"/>
      <c r="BQ32" s="98"/>
      <c r="BR32" s="99"/>
      <c r="BS32" s="98"/>
      <c r="BT32" s="99"/>
      <c r="BU32" s="98"/>
      <c r="BV32" s="99"/>
      <c r="BW32" s="98"/>
      <c r="BX32" s="99"/>
      <c r="BY32" s="98"/>
      <c r="BZ32" s="99"/>
      <c r="CA32" s="98"/>
      <c r="CB32" s="99"/>
      <c r="CC32" s="94">
        <f t="shared" si="2"/>
        <v>0</v>
      </c>
      <c r="CD32" s="94">
        <f t="shared" si="0"/>
        <v>0</v>
      </c>
      <c r="CE32" s="95">
        <f t="shared" si="3"/>
        <v>0</v>
      </c>
      <c r="CF32" s="95">
        <f t="shared" si="3"/>
        <v>0</v>
      </c>
      <c r="CG32" s="94">
        <f t="shared" si="1"/>
        <v>0</v>
      </c>
      <c r="CH32" s="94">
        <f t="shared" si="1"/>
        <v>0</v>
      </c>
      <c r="CI32" s="94">
        <f t="shared" si="4"/>
        <v>0</v>
      </c>
      <c r="CJ32" s="98"/>
      <c r="CK32" s="99"/>
      <c r="CL32" s="98"/>
      <c r="CM32" s="99"/>
      <c r="CN32" s="98"/>
      <c r="CO32" s="99"/>
      <c r="CP32" s="98"/>
      <c r="CQ32" s="99"/>
      <c r="CR32" s="98"/>
      <c r="CS32" s="99"/>
      <c r="CT32" s="98"/>
      <c r="CU32" s="99"/>
      <c r="CV32" s="98"/>
      <c r="CW32" s="99"/>
      <c r="CX32" s="98"/>
      <c r="CY32" s="99"/>
      <c r="CZ32" s="98"/>
      <c r="DA32" s="99"/>
      <c r="DB32" s="98"/>
      <c r="DC32" s="99"/>
      <c r="DD32" s="98"/>
      <c r="DE32" s="99"/>
      <c r="DF32" s="98"/>
      <c r="DG32" s="99"/>
      <c r="DH32" s="98"/>
      <c r="DI32" s="99"/>
      <c r="DJ32" s="98"/>
      <c r="DK32" s="99"/>
      <c r="DL32" s="98"/>
      <c r="DM32" s="99"/>
    </row>
    <row r="33" spans="1:117" s="96" customFormat="1" ht="15.75" customHeight="1" thickBot="1" x14ac:dyDescent="0.25">
      <c r="A33" s="125"/>
      <c r="B33" s="97" t="s">
        <v>130</v>
      </c>
      <c r="C33" s="98"/>
      <c r="D33" s="99"/>
      <c r="E33" s="98">
        <v>1</v>
      </c>
      <c r="F33" s="99"/>
      <c r="G33" s="98"/>
      <c r="H33" s="99"/>
      <c r="I33" s="98"/>
      <c r="J33" s="99"/>
      <c r="K33" s="98"/>
      <c r="L33" s="99"/>
      <c r="M33" s="98"/>
      <c r="N33" s="99"/>
      <c r="O33" s="98"/>
      <c r="P33" s="99"/>
      <c r="Q33" s="98"/>
      <c r="R33" s="99"/>
      <c r="S33" s="98"/>
      <c r="T33" s="99"/>
      <c r="U33" s="98"/>
      <c r="V33" s="99"/>
      <c r="W33" s="98"/>
      <c r="X33" s="99"/>
      <c r="Y33" s="98"/>
      <c r="Z33" s="99"/>
      <c r="AA33" s="98"/>
      <c r="AB33" s="99"/>
      <c r="AC33" s="98"/>
      <c r="AD33" s="99"/>
      <c r="AE33" s="98"/>
      <c r="AF33" s="99"/>
      <c r="AG33" s="98"/>
      <c r="AH33" s="99"/>
      <c r="AI33" s="98"/>
      <c r="AJ33" s="99"/>
      <c r="AK33" s="98"/>
      <c r="AL33" s="99"/>
      <c r="AM33" s="98"/>
      <c r="AN33" s="99"/>
      <c r="AO33" s="98"/>
      <c r="AP33" s="99"/>
      <c r="AQ33" s="100"/>
      <c r="AR33" s="102"/>
      <c r="AS33" s="98"/>
      <c r="AT33" s="99"/>
      <c r="AU33" s="98"/>
      <c r="AV33" s="99"/>
      <c r="AW33" s="98"/>
      <c r="AX33" s="99"/>
      <c r="AY33" s="98"/>
      <c r="AZ33" s="99"/>
      <c r="BA33" s="98"/>
      <c r="BB33" s="99"/>
      <c r="BC33" s="98"/>
      <c r="BD33" s="99"/>
      <c r="BE33" s="98"/>
      <c r="BF33" s="99"/>
      <c r="BG33" s="98"/>
      <c r="BH33" s="99"/>
      <c r="BI33" s="98"/>
      <c r="BJ33" s="99"/>
      <c r="BK33" s="98"/>
      <c r="BL33" s="99"/>
      <c r="BM33" s="98"/>
      <c r="BN33" s="99"/>
      <c r="BO33" s="98"/>
      <c r="BP33" s="99"/>
      <c r="BQ33" s="98"/>
      <c r="BR33" s="99"/>
      <c r="BS33" s="98"/>
      <c r="BT33" s="99"/>
      <c r="BU33" s="98"/>
      <c r="BV33" s="99"/>
      <c r="BW33" s="98"/>
      <c r="BX33" s="99"/>
      <c r="BY33" s="98"/>
      <c r="BZ33" s="99"/>
      <c r="CA33" s="98"/>
      <c r="CB33" s="99"/>
      <c r="CC33" s="94">
        <f t="shared" si="2"/>
        <v>0</v>
      </c>
      <c r="CD33" s="94">
        <f t="shared" si="0"/>
        <v>0</v>
      </c>
      <c r="CE33" s="95">
        <f t="shared" si="3"/>
        <v>1</v>
      </c>
      <c r="CF33" s="95">
        <f t="shared" si="3"/>
        <v>0</v>
      </c>
      <c r="CG33" s="94">
        <f t="shared" si="1"/>
        <v>1</v>
      </c>
      <c r="CH33" s="94">
        <f t="shared" si="1"/>
        <v>0</v>
      </c>
      <c r="CI33" s="94">
        <f t="shared" si="4"/>
        <v>1</v>
      </c>
      <c r="CJ33" s="98"/>
      <c r="CK33" s="99"/>
      <c r="CL33" s="98"/>
      <c r="CM33" s="99"/>
      <c r="CN33" s="98"/>
      <c r="CO33" s="99"/>
      <c r="CP33" s="98"/>
      <c r="CQ33" s="99"/>
      <c r="CR33" s="98"/>
      <c r="CS33" s="99"/>
      <c r="CT33" s="98"/>
      <c r="CU33" s="99"/>
      <c r="CV33" s="98"/>
      <c r="CW33" s="99"/>
      <c r="CX33" s="98"/>
      <c r="CY33" s="99"/>
      <c r="CZ33" s="98"/>
      <c r="DA33" s="99"/>
      <c r="DB33" s="98"/>
      <c r="DC33" s="99"/>
      <c r="DD33" s="98"/>
      <c r="DE33" s="99"/>
      <c r="DF33" s="98"/>
      <c r="DG33" s="99"/>
      <c r="DH33" s="98"/>
      <c r="DI33" s="99"/>
      <c r="DJ33" s="98"/>
      <c r="DK33" s="99"/>
      <c r="DL33" s="98"/>
      <c r="DM33" s="99"/>
    </row>
    <row r="34" spans="1:117" s="96" customFormat="1" ht="20.25" customHeight="1" thickBot="1" x14ac:dyDescent="0.25">
      <c r="A34" s="126"/>
      <c r="B34" s="104" t="s">
        <v>131</v>
      </c>
      <c r="C34" s="105"/>
      <c r="D34" s="106"/>
      <c r="E34" s="105"/>
      <c r="F34" s="106"/>
      <c r="G34" s="105"/>
      <c r="H34" s="106"/>
      <c r="I34" s="105"/>
      <c r="J34" s="106"/>
      <c r="K34" s="105"/>
      <c r="L34" s="106"/>
      <c r="M34" s="105"/>
      <c r="N34" s="106"/>
      <c r="O34" s="105"/>
      <c r="P34" s="106"/>
      <c r="Q34" s="105"/>
      <c r="R34" s="106"/>
      <c r="S34" s="105"/>
      <c r="T34" s="106"/>
      <c r="U34" s="105"/>
      <c r="V34" s="106"/>
      <c r="W34" s="105"/>
      <c r="X34" s="106"/>
      <c r="Y34" s="105"/>
      <c r="Z34" s="106"/>
      <c r="AA34" s="105"/>
      <c r="AB34" s="106"/>
      <c r="AC34" s="105"/>
      <c r="AD34" s="106"/>
      <c r="AE34" s="105"/>
      <c r="AF34" s="106"/>
      <c r="AG34" s="105"/>
      <c r="AH34" s="106"/>
      <c r="AI34" s="105"/>
      <c r="AJ34" s="106"/>
      <c r="AK34" s="105"/>
      <c r="AL34" s="106"/>
      <c r="AM34" s="105"/>
      <c r="AN34" s="106"/>
      <c r="AO34" s="105"/>
      <c r="AP34" s="106"/>
      <c r="AQ34" s="105"/>
      <c r="AR34" s="106"/>
      <c r="AS34" s="105"/>
      <c r="AT34" s="106"/>
      <c r="AU34" s="105"/>
      <c r="AV34" s="106"/>
      <c r="AW34" s="105"/>
      <c r="AX34" s="106"/>
      <c r="AY34" s="105"/>
      <c r="AZ34" s="106"/>
      <c r="BA34" s="105"/>
      <c r="BB34" s="106"/>
      <c r="BC34" s="105"/>
      <c r="BD34" s="106"/>
      <c r="BE34" s="105"/>
      <c r="BF34" s="106"/>
      <c r="BG34" s="105"/>
      <c r="BH34" s="106"/>
      <c r="BI34" s="105"/>
      <c r="BJ34" s="106"/>
      <c r="BK34" s="105"/>
      <c r="BL34" s="106"/>
      <c r="BM34" s="105"/>
      <c r="BN34" s="106"/>
      <c r="BO34" s="105"/>
      <c r="BP34" s="106"/>
      <c r="BQ34" s="105"/>
      <c r="BR34" s="106"/>
      <c r="BS34" s="105"/>
      <c r="BT34" s="106"/>
      <c r="BU34" s="105">
        <v>1</v>
      </c>
      <c r="BV34" s="106"/>
      <c r="BW34" s="105"/>
      <c r="BX34" s="106"/>
      <c r="BY34" s="105"/>
      <c r="BZ34" s="106"/>
      <c r="CA34" s="105"/>
      <c r="CB34" s="106"/>
      <c r="CC34" s="94">
        <f t="shared" si="2"/>
        <v>1</v>
      </c>
      <c r="CD34" s="94">
        <f t="shared" si="0"/>
        <v>0</v>
      </c>
      <c r="CE34" s="95">
        <f t="shared" si="3"/>
        <v>0</v>
      </c>
      <c r="CF34" s="95">
        <f t="shared" si="3"/>
        <v>0</v>
      </c>
      <c r="CG34" s="94">
        <f t="shared" si="1"/>
        <v>1</v>
      </c>
      <c r="CH34" s="94">
        <f t="shared" si="1"/>
        <v>0</v>
      </c>
      <c r="CI34" s="94">
        <f t="shared" si="4"/>
        <v>1</v>
      </c>
      <c r="CJ34" s="105"/>
      <c r="CK34" s="106"/>
      <c r="CL34" s="105"/>
      <c r="CM34" s="106"/>
      <c r="CN34" s="105"/>
      <c r="CO34" s="106"/>
      <c r="CP34" s="105"/>
      <c r="CQ34" s="106"/>
      <c r="CR34" s="105"/>
      <c r="CS34" s="106"/>
      <c r="CT34" s="105"/>
      <c r="CU34" s="106"/>
      <c r="CV34" s="105"/>
      <c r="CW34" s="106"/>
      <c r="CX34" s="105"/>
      <c r="CY34" s="106"/>
      <c r="CZ34" s="105"/>
      <c r="DA34" s="106"/>
      <c r="DB34" s="105"/>
      <c r="DC34" s="106"/>
      <c r="DD34" s="105"/>
      <c r="DE34" s="106"/>
      <c r="DF34" s="105"/>
      <c r="DG34" s="106"/>
      <c r="DH34" s="105"/>
      <c r="DI34" s="106"/>
      <c r="DJ34" s="105"/>
      <c r="DK34" s="106"/>
      <c r="DL34" s="105"/>
      <c r="DM34" s="106"/>
    </row>
    <row r="35" spans="1:117" s="96" customFormat="1" ht="15.75" customHeight="1" thickBot="1" x14ac:dyDescent="0.25">
      <c r="A35" s="127" t="s">
        <v>67</v>
      </c>
      <c r="B35" s="39" t="s">
        <v>132</v>
      </c>
      <c r="C35" s="98"/>
      <c r="D35" s="99"/>
      <c r="E35" s="98"/>
      <c r="F35" s="99"/>
      <c r="G35" s="98"/>
      <c r="H35" s="99"/>
      <c r="I35" s="98"/>
      <c r="J35" s="99"/>
      <c r="K35" s="98"/>
      <c r="L35" s="99"/>
      <c r="M35" s="98"/>
      <c r="N35" s="99"/>
      <c r="O35" s="98"/>
      <c r="P35" s="99"/>
      <c r="Q35" s="98"/>
      <c r="R35" s="99"/>
      <c r="S35" s="98"/>
      <c r="T35" s="99"/>
      <c r="U35" s="98"/>
      <c r="V35" s="99"/>
      <c r="W35" s="98">
        <v>1</v>
      </c>
      <c r="X35" s="99"/>
      <c r="Y35" s="98"/>
      <c r="Z35" s="99"/>
      <c r="AA35" s="98"/>
      <c r="AB35" s="99"/>
      <c r="AC35" s="98"/>
      <c r="AD35" s="99"/>
      <c r="AE35" s="98"/>
      <c r="AF35" s="99"/>
      <c r="AG35" s="98"/>
      <c r="AH35" s="99"/>
      <c r="AI35" s="98"/>
      <c r="AJ35" s="99"/>
      <c r="AK35" s="98"/>
      <c r="AL35" s="99"/>
      <c r="AM35" s="98"/>
      <c r="AN35" s="99"/>
      <c r="AO35" s="98"/>
      <c r="AP35" s="99"/>
      <c r="AQ35" s="100"/>
      <c r="AR35" s="102"/>
      <c r="AS35" s="98"/>
      <c r="AT35" s="99"/>
      <c r="AU35" s="98"/>
      <c r="AV35" s="99"/>
      <c r="AW35" s="98"/>
      <c r="AX35" s="99"/>
      <c r="AY35" s="98"/>
      <c r="AZ35" s="99"/>
      <c r="BA35" s="98"/>
      <c r="BB35" s="99"/>
      <c r="BC35" s="98"/>
      <c r="BD35" s="99"/>
      <c r="BE35" s="98"/>
      <c r="BF35" s="99"/>
      <c r="BG35" s="98"/>
      <c r="BH35" s="99"/>
      <c r="BI35" s="98"/>
      <c r="BJ35" s="99"/>
      <c r="BK35" s="98"/>
      <c r="BL35" s="99"/>
      <c r="BM35" s="98"/>
      <c r="BN35" s="99"/>
      <c r="BO35" s="98"/>
      <c r="BP35" s="99"/>
      <c r="BQ35" s="98"/>
      <c r="BR35" s="99"/>
      <c r="BS35" s="98"/>
      <c r="BT35" s="99"/>
      <c r="BU35" s="98"/>
      <c r="BV35" s="99"/>
      <c r="BW35" s="98"/>
      <c r="BX35" s="99"/>
      <c r="BY35" s="98"/>
      <c r="BZ35" s="99"/>
      <c r="CA35" s="98"/>
      <c r="CB35" s="99"/>
      <c r="CC35" s="94">
        <f t="shared" si="2"/>
        <v>0</v>
      </c>
      <c r="CD35" s="94">
        <f t="shared" si="0"/>
        <v>0</v>
      </c>
      <c r="CE35" s="95">
        <f t="shared" si="3"/>
        <v>1</v>
      </c>
      <c r="CF35" s="95">
        <f t="shared" si="3"/>
        <v>0</v>
      </c>
      <c r="CG35" s="94">
        <f t="shared" si="1"/>
        <v>1</v>
      </c>
      <c r="CH35" s="94">
        <f t="shared" si="1"/>
        <v>0</v>
      </c>
      <c r="CI35" s="94">
        <f t="shared" si="4"/>
        <v>1</v>
      </c>
      <c r="CJ35" s="108"/>
      <c r="CK35" s="109"/>
      <c r="CL35" s="108"/>
      <c r="CM35" s="109"/>
      <c r="CN35" s="108"/>
      <c r="CO35" s="109"/>
      <c r="CP35" s="108"/>
      <c r="CQ35" s="109"/>
      <c r="CR35" s="108"/>
      <c r="CS35" s="109"/>
      <c r="CT35" s="108"/>
      <c r="CU35" s="109"/>
      <c r="CV35" s="108"/>
      <c r="CW35" s="109"/>
      <c r="CX35" s="108"/>
      <c r="CY35" s="109"/>
      <c r="CZ35" s="108"/>
      <c r="DA35" s="109"/>
      <c r="DB35" s="108"/>
      <c r="DC35" s="109"/>
      <c r="DD35" s="108"/>
      <c r="DE35" s="109"/>
      <c r="DF35" s="108"/>
      <c r="DG35" s="109"/>
      <c r="DH35" s="108"/>
      <c r="DI35" s="109"/>
      <c r="DJ35" s="108"/>
      <c r="DK35" s="109"/>
      <c r="DL35" s="108"/>
      <c r="DM35" s="109"/>
    </row>
    <row r="36" spans="1:117" s="96" customFormat="1" ht="15.75" customHeight="1" thickBot="1" x14ac:dyDescent="0.25">
      <c r="A36" s="125"/>
      <c r="B36" s="56" t="s">
        <v>155</v>
      </c>
      <c r="C36" s="98"/>
      <c r="D36" s="99"/>
      <c r="E36" s="98"/>
      <c r="F36" s="99"/>
      <c r="G36" s="98"/>
      <c r="H36" s="99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9"/>
      <c r="AA36" s="98"/>
      <c r="AB36" s="99"/>
      <c r="AC36" s="98"/>
      <c r="AD36" s="99"/>
      <c r="AE36" s="98"/>
      <c r="AF36" s="99"/>
      <c r="AG36" s="98"/>
      <c r="AH36" s="99"/>
      <c r="AI36" s="98"/>
      <c r="AJ36" s="99"/>
      <c r="AK36" s="98"/>
      <c r="AL36" s="99"/>
      <c r="AM36" s="98"/>
      <c r="AN36" s="99"/>
      <c r="AO36" s="98"/>
      <c r="AP36" s="99"/>
      <c r="AQ36" s="100"/>
      <c r="AR36" s="102"/>
      <c r="AS36" s="98"/>
      <c r="AT36" s="99"/>
      <c r="AU36" s="98"/>
      <c r="AV36" s="99"/>
      <c r="AW36" s="98"/>
      <c r="AX36" s="99"/>
      <c r="AY36" s="98"/>
      <c r="AZ36" s="99"/>
      <c r="BA36" s="98"/>
      <c r="BB36" s="99"/>
      <c r="BC36" s="98"/>
      <c r="BD36" s="99"/>
      <c r="BE36" s="98"/>
      <c r="BF36" s="99"/>
      <c r="BG36" s="98"/>
      <c r="BH36" s="99"/>
      <c r="BI36" s="98"/>
      <c r="BJ36" s="99"/>
      <c r="BK36" s="98"/>
      <c r="BL36" s="99"/>
      <c r="BM36" s="98"/>
      <c r="BN36" s="99"/>
      <c r="BO36" s="98"/>
      <c r="BP36" s="99"/>
      <c r="BQ36" s="98"/>
      <c r="BR36" s="99"/>
      <c r="BS36" s="98"/>
      <c r="BT36" s="99"/>
      <c r="BU36" s="98"/>
      <c r="BV36" s="99"/>
      <c r="BW36" s="98"/>
      <c r="BX36" s="99"/>
      <c r="BY36" s="98"/>
      <c r="BZ36" s="99"/>
      <c r="CA36" s="98"/>
      <c r="CB36" s="99"/>
      <c r="CC36" s="94">
        <f t="shared" ref="CC36:CC67" si="5">CA36+BY36+BW36+BU36+BS36+BQ36+BO36+BM36+BK36+BI36+BG36+BE36+BC36+BA36+AY36+AW36+AU36+AS36+AQ36</f>
        <v>0</v>
      </c>
      <c r="CD36" s="94">
        <f t="shared" ref="CD36:CD67" si="6">CB36+BZ36+BX36+BV36+BT36+BR36+BP36+BN36+BL36+BJ36+BH36+BF36+BD36+BB36+AZ36+AX36+AV36+AT36+AR36</f>
        <v>0</v>
      </c>
      <c r="CE36" s="95">
        <f t="shared" ref="CE36:CE67" si="7">C36+E36+G36+I36+K36+M36+O36+Q36+S36+U36+W36+Y36+AA36+AC36+AE36+AG36+AI36+AK36+AM36+AO36</f>
        <v>0</v>
      </c>
      <c r="CF36" s="95">
        <f t="shared" ref="CF36:CF67" si="8">D36+F36+H36+J36+L36+N36+P36+R36+T36+V36+X36+Z36+AB36+AD36+AF36+AH36+AJ36+AL36+AN36+AP36</f>
        <v>0</v>
      </c>
      <c r="CG36" s="94">
        <f t="shared" ref="CG36:CG67" si="9">CC36+CE36</f>
        <v>0</v>
      </c>
      <c r="CH36" s="94">
        <f t="shared" ref="CH36:CH67" si="10">CD36+CF36</f>
        <v>0</v>
      </c>
      <c r="CI36" s="94">
        <f t="shared" si="4"/>
        <v>0</v>
      </c>
      <c r="CJ36" s="98"/>
      <c r="CK36" s="99"/>
      <c r="CL36" s="98"/>
      <c r="CM36" s="99"/>
      <c r="CN36" s="98"/>
      <c r="CO36" s="99"/>
      <c r="CP36" s="98"/>
      <c r="CQ36" s="99"/>
      <c r="CR36" s="98"/>
      <c r="CS36" s="99"/>
      <c r="CT36" s="98"/>
      <c r="CU36" s="99"/>
      <c r="CV36" s="98"/>
      <c r="CW36" s="99"/>
      <c r="CX36" s="98"/>
      <c r="CY36" s="99"/>
      <c r="CZ36" s="98"/>
      <c r="DA36" s="99"/>
      <c r="DB36" s="98"/>
      <c r="DC36" s="99"/>
      <c r="DD36" s="98"/>
      <c r="DE36" s="99"/>
      <c r="DF36" s="98"/>
      <c r="DG36" s="99"/>
      <c r="DH36" s="98"/>
      <c r="DI36" s="99"/>
      <c r="DJ36" s="98"/>
      <c r="DK36" s="99"/>
      <c r="DL36" s="98"/>
      <c r="DM36" s="99"/>
    </row>
    <row r="37" spans="1:117" s="96" customFormat="1" ht="15.75" customHeight="1" thickBot="1" x14ac:dyDescent="0.25">
      <c r="A37" s="125"/>
      <c r="B37" s="56" t="s">
        <v>157</v>
      </c>
      <c r="C37" s="98"/>
      <c r="D37" s="99"/>
      <c r="E37" s="98"/>
      <c r="F37" s="99"/>
      <c r="G37" s="98"/>
      <c r="H37" s="99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8"/>
      <c r="V37" s="99"/>
      <c r="W37" s="98"/>
      <c r="X37" s="99"/>
      <c r="Y37" s="98"/>
      <c r="Z37" s="99"/>
      <c r="AA37" s="98"/>
      <c r="AB37" s="99"/>
      <c r="AC37" s="98"/>
      <c r="AD37" s="99"/>
      <c r="AE37" s="98"/>
      <c r="AF37" s="99"/>
      <c r="AG37" s="98"/>
      <c r="AH37" s="99"/>
      <c r="AI37" s="98"/>
      <c r="AJ37" s="99"/>
      <c r="AK37" s="98"/>
      <c r="AL37" s="99"/>
      <c r="AM37" s="98"/>
      <c r="AN37" s="99"/>
      <c r="AO37" s="98"/>
      <c r="AP37" s="99"/>
      <c r="AQ37" s="100"/>
      <c r="AR37" s="102"/>
      <c r="AS37" s="98"/>
      <c r="AT37" s="99"/>
      <c r="AU37" s="98"/>
      <c r="AV37" s="99"/>
      <c r="AW37" s="98"/>
      <c r="AX37" s="99"/>
      <c r="AY37" s="98"/>
      <c r="AZ37" s="99"/>
      <c r="BA37" s="98"/>
      <c r="BB37" s="99"/>
      <c r="BC37" s="98"/>
      <c r="BD37" s="99"/>
      <c r="BE37" s="98"/>
      <c r="BF37" s="99"/>
      <c r="BG37" s="98"/>
      <c r="BH37" s="99"/>
      <c r="BI37" s="98"/>
      <c r="BJ37" s="99"/>
      <c r="BK37" s="98"/>
      <c r="BL37" s="99"/>
      <c r="BM37" s="98"/>
      <c r="BN37" s="99"/>
      <c r="BO37" s="98"/>
      <c r="BP37" s="99"/>
      <c r="BQ37" s="98"/>
      <c r="BR37" s="99"/>
      <c r="BS37" s="98"/>
      <c r="BT37" s="99"/>
      <c r="BU37" s="98"/>
      <c r="BV37" s="99"/>
      <c r="BW37" s="98"/>
      <c r="BX37" s="99"/>
      <c r="BY37" s="98"/>
      <c r="BZ37" s="99"/>
      <c r="CA37" s="98"/>
      <c r="CB37" s="99"/>
      <c r="CC37" s="94">
        <f t="shared" si="5"/>
        <v>0</v>
      </c>
      <c r="CD37" s="94">
        <f t="shared" si="6"/>
        <v>0</v>
      </c>
      <c r="CE37" s="95">
        <f t="shared" si="7"/>
        <v>0</v>
      </c>
      <c r="CF37" s="95">
        <f t="shared" si="8"/>
        <v>0</v>
      </c>
      <c r="CG37" s="94">
        <f t="shared" si="9"/>
        <v>0</v>
      </c>
      <c r="CH37" s="94">
        <f t="shared" si="10"/>
        <v>0</v>
      </c>
      <c r="CI37" s="94">
        <f t="shared" si="4"/>
        <v>0</v>
      </c>
      <c r="CJ37" s="98"/>
      <c r="CK37" s="99"/>
      <c r="CL37" s="98"/>
      <c r="CM37" s="99"/>
      <c r="CN37" s="98"/>
      <c r="CO37" s="99"/>
      <c r="CP37" s="98"/>
      <c r="CQ37" s="99"/>
      <c r="CR37" s="98"/>
      <c r="CS37" s="99"/>
      <c r="CT37" s="98"/>
      <c r="CU37" s="99"/>
      <c r="CV37" s="98"/>
      <c r="CW37" s="99"/>
      <c r="CX37" s="98"/>
      <c r="CY37" s="99"/>
      <c r="CZ37" s="98"/>
      <c r="DA37" s="99"/>
      <c r="DB37" s="98"/>
      <c r="DC37" s="99"/>
      <c r="DD37" s="98"/>
      <c r="DE37" s="99"/>
      <c r="DF37" s="98"/>
      <c r="DG37" s="99"/>
      <c r="DH37" s="98"/>
      <c r="DI37" s="99"/>
      <c r="DJ37" s="98"/>
      <c r="DK37" s="99"/>
      <c r="DL37" s="98"/>
      <c r="DM37" s="99"/>
    </row>
    <row r="38" spans="1:117" s="96" customFormat="1" ht="15.75" customHeight="1" thickBot="1" x14ac:dyDescent="0.25">
      <c r="A38" s="125"/>
      <c r="B38" s="56" t="s">
        <v>154</v>
      </c>
      <c r="C38" s="98"/>
      <c r="D38" s="99"/>
      <c r="E38" s="98"/>
      <c r="F38" s="99"/>
      <c r="G38" s="98"/>
      <c r="H38" s="99"/>
      <c r="I38" s="98"/>
      <c r="J38" s="99"/>
      <c r="K38" s="98"/>
      <c r="L38" s="99"/>
      <c r="M38" s="98"/>
      <c r="N38" s="99"/>
      <c r="O38" s="98"/>
      <c r="P38" s="99"/>
      <c r="Q38" s="98"/>
      <c r="R38" s="99"/>
      <c r="S38" s="98"/>
      <c r="T38" s="99"/>
      <c r="U38" s="98"/>
      <c r="V38" s="99"/>
      <c r="W38" s="98"/>
      <c r="X38" s="99"/>
      <c r="Y38" s="98"/>
      <c r="Z38" s="99"/>
      <c r="AA38" s="98"/>
      <c r="AB38" s="99"/>
      <c r="AC38" s="98"/>
      <c r="AD38" s="99"/>
      <c r="AE38" s="98"/>
      <c r="AF38" s="99"/>
      <c r="AG38" s="98"/>
      <c r="AH38" s="99"/>
      <c r="AI38" s="98"/>
      <c r="AJ38" s="99"/>
      <c r="AK38" s="98"/>
      <c r="AL38" s="99"/>
      <c r="AM38" s="98"/>
      <c r="AN38" s="99"/>
      <c r="AO38" s="98"/>
      <c r="AP38" s="99"/>
      <c r="AQ38" s="100"/>
      <c r="AR38" s="102"/>
      <c r="AS38" s="98"/>
      <c r="AT38" s="99"/>
      <c r="AU38" s="98"/>
      <c r="AV38" s="99"/>
      <c r="AW38" s="98"/>
      <c r="AX38" s="99"/>
      <c r="AY38" s="98"/>
      <c r="AZ38" s="99"/>
      <c r="BA38" s="98"/>
      <c r="BB38" s="99"/>
      <c r="BC38" s="98"/>
      <c r="BD38" s="99"/>
      <c r="BE38" s="98"/>
      <c r="BF38" s="99"/>
      <c r="BG38" s="98"/>
      <c r="BH38" s="99"/>
      <c r="BI38" s="98"/>
      <c r="BJ38" s="99"/>
      <c r="BK38" s="98"/>
      <c r="BL38" s="99"/>
      <c r="BM38" s="98"/>
      <c r="BN38" s="99"/>
      <c r="BO38" s="98"/>
      <c r="BP38" s="99"/>
      <c r="BQ38" s="98"/>
      <c r="BR38" s="99"/>
      <c r="BS38" s="98"/>
      <c r="BT38" s="99"/>
      <c r="BU38" s="98"/>
      <c r="BV38" s="99"/>
      <c r="BW38" s="98"/>
      <c r="BX38" s="99"/>
      <c r="BY38" s="98"/>
      <c r="BZ38" s="99"/>
      <c r="CA38" s="98"/>
      <c r="CB38" s="99"/>
      <c r="CC38" s="94">
        <f t="shared" si="5"/>
        <v>0</v>
      </c>
      <c r="CD38" s="94">
        <f t="shared" si="6"/>
        <v>0</v>
      </c>
      <c r="CE38" s="95">
        <f t="shared" si="7"/>
        <v>0</v>
      </c>
      <c r="CF38" s="95">
        <f t="shared" si="8"/>
        <v>0</v>
      </c>
      <c r="CG38" s="94">
        <f t="shared" si="9"/>
        <v>0</v>
      </c>
      <c r="CH38" s="94">
        <f t="shared" si="10"/>
        <v>0</v>
      </c>
      <c r="CI38" s="94">
        <f t="shared" si="4"/>
        <v>0</v>
      </c>
      <c r="CJ38" s="98"/>
      <c r="CK38" s="99"/>
      <c r="CL38" s="98"/>
      <c r="CM38" s="99"/>
      <c r="CN38" s="98"/>
      <c r="CO38" s="99"/>
      <c r="CP38" s="98"/>
      <c r="CQ38" s="99"/>
      <c r="CR38" s="98"/>
      <c r="CS38" s="99"/>
      <c r="CT38" s="98"/>
      <c r="CU38" s="99"/>
      <c r="CV38" s="98"/>
      <c r="CW38" s="99"/>
      <c r="CX38" s="98"/>
      <c r="CY38" s="99"/>
      <c r="CZ38" s="98"/>
      <c r="DA38" s="99"/>
      <c r="DB38" s="98"/>
      <c r="DC38" s="99"/>
      <c r="DD38" s="98"/>
      <c r="DE38" s="99"/>
      <c r="DF38" s="98"/>
      <c r="DG38" s="99"/>
      <c r="DH38" s="98"/>
      <c r="DI38" s="99"/>
      <c r="DJ38" s="98"/>
      <c r="DK38" s="99"/>
      <c r="DL38" s="98"/>
      <c r="DM38" s="99"/>
    </row>
    <row r="39" spans="1:117" s="96" customFormat="1" ht="15.75" customHeight="1" thickBot="1" x14ac:dyDescent="0.25">
      <c r="A39" s="125"/>
      <c r="B39" s="56" t="s">
        <v>153</v>
      </c>
      <c r="C39" s="98"/>
      <c r="D39" s="99"/>
      <c r="E39" s="98"/>
      <c r="F39" s="99"/>
      <c r="G39" s="98"/>
      <c r="H39" s="99"/>
      <c r="I39" s="98"/>
      <c r="J39" s="99"/>
      <c r="K39" s="98"/>
      <c r="L39" s="99"/>
      <c r="M39" s="98"/>
      <c r="N39" s="99"/>
      <c r="O39" s="98"/>
      <c r="P39" s="99"/>
      <c r="Q39" s="98"/>
      <c r="R39" s="99"/>
      <c r="S39" s="98"/>
      <c r="T39" s="99"/>
      <c r="U39" s="98"/>
      <c r="V39" s="99"/>
      <c r="W39" s="98"/>
      <c r="X39" s="99"/>
      <c r="Y39" s="98"/>
      <c r="Z39" s="99"/>
      <c r="AA39" s="98"/>
      <c r="AB39" s="99"/>
      <c r="AC39" s="98"/>
      <c r="AD39" s="99"/>
      <c r="AE39" s="98"/>
      <c r="AF39" s="99"/>
      <c r="AG39" s="98"/>
      <c r="AH39" s="99"/>
      <c r="AI39" s="98"/>
      <c r="AJ39" s="99"/>
      <c r="AK39" s="98"/>
      <c r="AL39" s="99"/>
      <c r="AM39" s="98"/>
      <c r="AN39" s="99"/>
      <c r="AO39" s="98"/>
      <c r="AP39" s="99"/>
      <c r="AQ39" s="100"/>
      <c r="AR39" s="102"/>
      <c r="AS39" s="98"/>
      <c r="AT39" s="99"/>
      <c r="AU39" s="98"/>
      <c r="AV39" s="99"/>
      <c r="AW39" s="98"/>
      <c r="AX39" s="99"/>
      <c r="AY39" s="98"/>
      <c r="AZ39" s="99"/>
      <c r="BA39" s="98"/>
      <c r="BB39" s="99"/>
      <c r="BC39" s="98"/>
      <c r="BD39" s="99"/>
      <c r="BE39" s="98"/>
      <c r="BF39" s="99"/>
      <c r="BG39" s="98"/>
      <c r="BH39" s="99"/>
      <c r="BI39" s="98"/>
      <c r="BJ39" s="99"/>
      <c r="BK39" s="98"/>
      <c r="BL39" s="99"/>
      <c r="BM39" s="98"/>
      <c r="BN39" s="99"/>
      <c r="BO39" s="98"/>
      <c r="BP39" s="99"/>
      <c r="BQ39" s="98"/>
      <c r="BR39" s="99"/>
      <c r="BS39" s="98"/>
      <c r="BT39" s="99"/>
      <c r="BU39" s="98"/>
      <c r="BV39" s="99"/>
      <c r="BW39" s="98"/>
      <c r="BX39" s="99"/>
      <c r="BY39" s="98"/>
      <c r="BZ39" s="99"/>
      <c r="CA39" s="98"/>
      <c r="CB39" s="99"/>
      <c r="CC39" s="94">
        <f t="shared" si="5"/>
        <v>0</v>
      </c>
      <c r="CD39" s="94">
        <f t="shared" si="6"/>
        <v>0</v>
      </c>
      <c r="CE39" s="95">
        <f t="shared" si="7"/>
        <v>0</v>
      </c>
      <c r="CF39" s="95">
        <f t="shared" si="8"/>
        <v>0</v>
      </c>
      <c r="CG39" s="94">
        <f t="shared" si="9"/>
        <v>0</v>
      </c>
      <c r="CH39" s="94">
        <f t="shared" si="10"/>
        <v>0</v>
      </c>
      <c r="CI39" s="94">
        <f t="shared" si="4"/>
        <v>0</v>
      </c>
      <c r="CJ39" s="98"/>
      <c r="CK39" s="99"/>
      <c r="CL39" s="98"/>
      <c r="CM39" s="99"/>
      <c r="CN39" s="98"/>
      <c r="CO39" s="99"/>
      <c r="CP39" s="98"/>
      <c r="CQ39" s="99"/>
      <c r="CR39" s="98"/>
      <c r="CS39" s="99"/>
      <c r="CT39" s="98"/>
      <c r="CU39" s="99"/>
      <c r="CV39" s="98"/>
      <c r="CW39" s="99"/>
      <c r="CX39" s="98"/>
      <c r="CY39" s="99"/>
      <c r="CZ39" s="98"/>
      <c r="DA39" s="99"/>
      <c r="DB39" s="98"/>
      <c r="DC39" s="99"/>
      <c r="DD39" s="98"/>
      <c r="DE39" s="99"/>
      <c r="DF39" s="98"/>
      <c r="DG39" s="99"/>
      <c r="DH39" s="98"/>
      <c r="DI39" s="99"/>
      <c r="DJ39" s="98"/>
      <c r="DK39" s="99"/>
      <c r="DL39" s="98"/>
      <c r="DM39" s="99"/>
    </row>
    <row r="40" spans="1:117" s="96" customFormat="1" ht="15.75" customHeight="1" thickBot="1" x14ac:dyDescent="0.25">
      <c r="A40" s="125"/>
      <c r="B40" s="56" t="s">
        <v>152</v>
      </c>
      <c r="C40" s="98"/>
      <c r="D40" s="99"/>
      <c r="E40" s="98"/>
      <c r="F40" s="99"/>
      <c r="G40" s="98"/>
      <c r="H40" s="99"/>
      <c r="I40" s="98"/>
      <c r="J40" s="99"/>
      <c r="K40" s="98"/>
      <c r="L40" s="99"/>
      <c r="M40" s="98"/>
      <c r="N40" s="99"/>
      <c r="O40" s="98"/>
      <c r="P40" s="99"/>
      <c r="Q40" s="98"/>
      <c r="R40" s="99"/>
      <c r="S40" s="98"/>
      <c r="T40" s="99"/>
      <c r="U40" s="98"/>
      <c r="V40" s="99"/>
      <c r="W40" s="98"/>
      <c r="X40" s="99"/>
      <c r="Y40" s="98"/>
      <c r="Z40" s="99"/>
      <c r="AA40" s="98"/>
      <c r="AB40" s="99"/>
      <c r="AC40" s="98"/>
      <c r="AD40" s="99"/>
      <c r="AE40" s="98"/>
      <c r="AF40" s="99"/>
      <c r="AG40" s="98"/>
      <c r="AH40" s="99"/>
      <c r="AI40" s="98"/>
      <c r="AJ40" s="99"/>
      <c r="AK40" s="98"/>
      <c r="AL40" s="99"/>
      <c r="AM40" s="98"/>
      <c r="AN40" s="99"/>
      <c r="AO40" s="98"/>
      <c r="AP40" s="99"/>
      <c r="AQ40" s="100"/>
      <c r="AR40" s="102"/>
      <c r="AS40" s="98"/>
      <c r="AT40" s="99"/>
      <c r="AU40" s="98"/>
      <c r="AV40" s="99"/>
      <c r="AW40" s="98"/>
      <c r="AX40" s="99"/>
      <c r="AY40" s="98"/>
      <c r="AZ40" s="99"/>
      <c r="BA40" s="98"/>
      <c r="BB40" s="99"/>
      <c r="BC40" s="98"/>
      <c r="BD40" s="99"/>
      <c r="BE40" s="98"/>
      <c r="BF40" s="99"/>
      <c r="BG40" s="98"/>
      <c r="BH40" s="99"/>
      <c r="BI40" s="98"/>
      <c r="BJ40" s="99"/>
      <c r="BK40" s="98"/>
      <c r="BL40" s="99"/>
      <c r="BM40" s="98"/>
      <c r="BN40" s="99"/>
      <c r="BO40" s="98"/>
      <c r="BP40" s="99"/>
      <c r="BQ40" s="98"/>
      <c r="BR40" s="99"/>
      <c r="BS40" s="98"/>
      <c r="BT40" s="99"/>
      <c r="BU40" s="98"/>
      <c r="BV40" s="99"/>
      <c r="BW40" s="98"/>
      <c r="BX40" s="99"/>
      <c r="BY40" s="98"/>
      <c r="BZ40" s="99"/>
      <c r="CA40" s="98"/>
      <c r="CB40" s="99"/>
      <c r="CC40" s="94">
        <f t="shared" si="5"/>
        <v>0</v>
      </c>
      <c r="CD40" s="94">
        <f t="shared" si="6"/>
        <v>0</v>
      </c>
      <c r="CE40" s="95">
        <f t="shared" si="7"/>
        <v>0</v>
      </c>
      <c r="CF40" s="95">
        <f t="shared" si="8"/>
        <v>0</v>
      </c>
      <c r="CG40" s="94">
        <f t="shared" si="9"/>
        <v>0</v>
      </c>
      <c r="CH40" s="94">
        <f t="shared" si="10"/>
        <v>0</v>
      </c>
      <c r="CI40" s="94">
        <f t="shared" si="4"/>
        <v>0</v>
      </c>
      <c r="CJ40" s="98"/>
      <c r="CK40" s="99"/>
      <c r="CL40" s="98"/>
      <c r="CM40" s="99"/>
      <c r="CN40" s="98"/>
      <c r="CO40" s="99"/>
      <c r="CP40" s="98"/>
      <c r="CQ40" s="99"/>
      <c r="CR40" s="98"/>
      <c r="CS40" s="99"/>
      <c r="CT40" s="98"/>
      <c r="CU40" s="99"/>
      <c r="CV40" s="98"/>
      <c r="CW40" s="99"/>
      <c r="CX40" s="98"/>
      <c r="CY40" s="99"/>
      <c r="CZ40" s="98"/>
      <c r="DA40" s="99"/>
      <c r="DB40" s="98"/>
      <c r="DC40" s="99"/>
      <c r="DD40" s="98"/>
      <c r="DE40" s="99"/>
      <c r="DF40" s="98"/>
      <c r="DG40" s="99"/>
      <c r="DH40" s="98"/>
      <c r="DI40" s="99"/>
      <c r="DJ40" s="98"/>
      <c r="DK40" s="99"/>
      <c r="DL40" s="98"/>
      <c r="DM40" s="99"/>
    </row>
    <row r="41" spans="1:117" s="96" customFormat="1" ht="15.75" customHeight="1" thickBot="1" x14ac:dyDescent="0.25">
      <c r="A41" s="125"/>
      <c r="B41" s="56" t="s">
        <v>151</v>
      </c>
      <c r="C41" s="98"/>
      <c r="D41" s="99"/>
      <c r="E41" s="98"/>
      <c r="F41" s="99"/>
      <c r="G41" s="98"/>
      <c r="H41" s="99"/>
      <c r="I41" s="98"/>
      <c r="J41" s="99"/>
      <c r="K41" s="98"/>
      <c r="L41" s="99"/>
      <c r="M41" s="98"/>
      <c r="N41" s="99"/>
      <c r="O41" s="98"/>
      <c r="P41" s="99"/>
      <c r="Q41" s="98"/>
      <c r="R41" s="99"/>
      <c r="S41" s="98"/>
      <c r="T41" s="99"/>
      <c r="U41" s="98"/>
      <c r="V41" s="99"/>
      <c r="W41" s="98"/>
      <c r="X41" s="99"/>
      <c r="Y41" s="98"/>
      <c r="Z41" s="99"/>
      <c r="AA41" s="98"/>
      <c r="AB41" s="99"/>
      <c r="AC41" s="98"/>
      <c r="AD41" s="99"/>
      <c r="AE41" s="98"/>
      <c r="AF41" s="99"/>
      <c r="AG41" s="98"/>
      <c r="AH41" s="99"/>
      <c r="AI41" s="98"/>
      <c r="AJ41" s="99"/>
      <c r="AK41" s="98"/>
      <c r="AL41" s="99"/>
      <c r="AM41" s="98"/>
      <c r="AN41" s="99"/>
      <c r="AO41" s="98"/>
      <c r="AP41" s="99"/>
      <c r="AQ41" s="100"/>
      <c r="AR41" s="102"/>
      <c r="AS41" s="98"/>
      <c r="AT41" s="99"/>
      <c r="AU41" s="98"/>
      <c r="AV41" s="99"/>
      <c r="AW41" s="98"/>
      <c r="AX41" s="99"/>
      <c r="AY41" s="98"/>
      <c r="AZ41" s="99"/>
      <c r="BA41" s="98"/>
      <c r="BB41" s="99"/>
      <c r="BC41" s="98"/>
      <c r="BD41" s="99"/>
      <c r="BE41" s="98"/>
      <c r="BF41" s="99"/>
      <c r="BG41" s="98"/>
      <c r="BH41" s="99"/>
      <c r="BI41" s="98"/>
      <c r="BJ41" s="99"/>
      <c r="BK41" s="98"/>
      <c r="BL41" s="99"/>
      <c r="BM41" s="98"/>
      <c r="BN41" s="99"/>
      <c r="BO41" s="98"/>
      <c r="BP41" s="99"/>
      <c r="BQ41" s="98"/>
      <c r="BR41" s="99"/>
      <c r="BS41" s="98"/>
      <c r="BT41" s="99"/>
      <c r="BU41" s="98"/>
      <c r="BV41" s="99"/>
      <c r="BW41" s="98"/>
      <c r="BX41" s="99"/>
      <c r="BY41" s="98"/>
      <c r="BZ41" s="99"/>
      <c r="CA41" s="98"/>
      <c r="CB41" s="99"/>
      <c r="CC41" s="94">
        <f t="shared" si="5"/>
        <v>0</v>
      </c>
      <c r="CD41" s="94">
        <f t="shared" si="6"/>
        <v>0</v>
      </c>
      <c r="CE41" s="95">
        <f t="shared" si="7"/>
        <v>0</v>
      </c>
      <c r="CF41" s="95">
        <f t="shared" si="8"/>
        <v>0</v>
      </c>
      <c r="CG41" s="94">
        <f t="shared" si="9"/>
        <v>0</v>
      </c>
      <c r="CH41" s="94">
        <f t="shared" si="10"/>
        <v>0</v>
      </c>
      <c r="CI41" s="94">
        <f t="shared" si="4"/>
        <v>0</v>
      </c>
      <c r="CJ41" s="98"/>
      <c r="CK41" s="99"/>
      <c r="CL41" s="98"/>
      <c r="CM41" s="99"/>
      <c r="CN41" s="98"/>
      <c r="CO41" s="99"/>
      <c r="CP41" s="98"/>
      <c r="CQ41" s="99"/>
      <c r="CR41" s="98"/>
      <c r="CS41" s="99"/>
      <c r="CT41" s="98"/>
      <c r="CU41" s="99"/>
      <c r="CV41" s="98"/>
      <c r="CW41" s="99"/>
      <c r="CX41" s="98"/>
      <c r="CY41" s="99"/>
      <c r="CZ41" s="98"/>
      <c r="DA41" s="99"/>
      <c r="DB41" s="98"/>
      <c r="DC41" s="99"/>
      <c r="DD41" s="98"/>
      <c r="DE41" s="99"/>
      <c r="DF41" s="98"/>
      <c r="DG41" s="99"/>
      <c r="DH41" s="98"/>
      <c r="DI41" s="99"/>
      <c r="DJ41" s="98"/>
      <c r="DK41" s="99"/>
      <c r="DL41" s="98"/>
      <c r="DM41" s="99"/>
    </row>
    <row r="42" spans="1:117" s="96" customFormat="1" ht="15.75" customHeight="1" thickBot="1" x14ac:dyDescent="0.25">
      <c r="A42" s="125"/>
      <c r="B42" s="56" t="s">
        <v>150</v>
      </c>
      <c r="C42" s="98"/>
      <c r="D42" s="99"/>
      <c r="E42" s="98"/>
      <c r="F42" s="99"/>
      <c r="G42" s="98"/>
      <c r="H42" s="99"/>
      <c r="I42" s="98"/>
      <c r="J42" s="99"/>
      <c r="K42" s="98"/>
      <c r="L42" s="99"/>
      <c r="M42" s="98"/>
      <c r="N42" s="99"/>
      <c r="O42" s="98"/>
      <c r="P42" s="99"/>
      <c r="Q42" s="98"/>
      <c r="R42" s="99"/>
      <c r="S42" s="98"/>
      <c r="T42" s="99"/>
      <c r="U42" s="98"/>
      <c r="V42" s="99"/>
      <c r="W42" s="98"/>
      <c r="X42" s="99"/>
      <c r="Y42" s="98"/>
      <c r="Z42" s="99"/>
      <c r="AA42" s="98"/>
      <c r="AB42" s="99"/>
      <c r="AC42" s="98"/>
      <c r="AD42" s="99"/>
      <c r="AE42" s="98"/>
      <c r="AF42" s="99"/>
      <c r="AG42" s="98"/>
      <c r="AH42" s="99"/>
      <c r="AI42" s="98"/>
      <c r="AJ42" s="99"/>
      <c r="AK42" s="98"/>
      <c r="AL42" s="99"/>
      <c r="AM42" s="98"/>
      <c r="AN42" s="99"/>
      <c r="AO42" s="98"/>
      <c r="AP42" s="99"/>
      <c r="AQ42" s="100"/>
      <c r="AR42" s="102"/>
      <c r="AS42" s="98"/>
      <c r="AT42" s="99"/>
      <c r="AU42" s="98"/>
      <c r="AV42" s="99"/>
      <c r="AW42" s="98"/>
      <c r="AX42" s="99"/>
      <c r="AY42" s="98"/>
      <c r="AZ42" s="99"/>
      <c r="BA42" s="98"/>
      <c r="BB42" s="99"/>
      <c r="BC42" s="98"/>
      <c r="BD42" s="99"/>
      <c r="BE42" s="98"/>
      <c r="BF42" s="99"/>
      <c r="BG42" s="98"/>
      <c r="BH42" s="99"/>
      <c r="BI42" s="98"/>
      <c r="BJ42" s="99"/>
      <c r="BK42" s="98"/>
      <c r="BL42" s="99"/>
      <c r="BM42" s="98"/>
      <c r="BN42" s="99"/>
      <c r="BO42" s="98"/>
      <c r="BP42" s="99"/>
      <c r="BQ42" s="98"/>
      <c r="BR42" s="99"/>
      <c r="BS42" s="98"/>
      <c r="BT42" s="99"/>
      <c r="BU42" s="98"/>
      <c r="BV42" s="99"/>
      <c r="BW42" s="98"/>
      <c r="BX42" s="99"/>
      <c r="BY42" s="98"/>
      <c r="BZ42" s="99"/>
      <c r="CA42" s="98"/>
      <c r="CB42" s="99"/>
      <c r="CC42" s="94">
        <f t="shared" si="5"/>
        <v>0</v>
      </c>
      <c r="CD42" s="94">
        <f t="shared" si="6"/>
        <v>0</v>
      </c>
      <c r="CE42" s="95">
        <f t="shared" si="7"/>
        <v>0</v>
      </c>
      <c r="CF42" s="95">
        <f t="shared" si="8"/>
        <v>0</v>
      </c>
      <c r="CG42" s="94">
        <f t="shared" si="9"/>
        <v>0</v>
      </c>
      <c r="CH42" s="94">
        <f t="shared" si="10"/>
        <v>0</v>
      </c>
      <c r="CI42" s="110"/>
      <c r="CJ42" s="98"/>
      <c r="CK42" s="99"/>
      <c r="CL42" s="98"/>
      <c r="CM42" s="99"/>
      <c r="CN42" s="98"/>
      <c r="CO42" s="99"/>
      <c r="CP42" s="98"/>
      <c r="CQ42" s="99"/>
      <c r="CR42" s="98"/>
      <c r="CS42" s="99"/>
      <c r="CT42" s="98"/>
      <c r="CU42" s="99"/>
      <c r="CV42" s="98"/>
      <c r="CW42" s="99"/>
      <c r="CX42" s="98"/>
      <c r="CY42" s="99"/>
      <c r="CZ42" s="98"/>
      <c r="DA42" s="99"/>
      <c r="DB42" s="98"/>
      <c r="DC42" s="99"/>
      <c r="DD42" s="98"/>
      <c r="DE42" s="99"/>
      <c r="DF42" s="98"/>
      <c r="DG42" s="99"/>
      <c r="DH42" s="98"/>
      <c r="DI42" s="99"/>
      <c r="DJ42" s="98"/>
      <c r="DK42" s="99"/>
      <c r="DL42" s="98"/>
      <c r="DM42" s="99"/>
    </row>
    <row r="43" spans="1:117" s="96" customFormat="1" ht="15.75" customHeight="1" thickBot="1" x14ac:dyDescent="0.25">
      <c r="A43" s="126"/>
      <c r="B43" s="68" t="s">
        <v>149</v>
      </c>
      <c r="C43" s="98"/>
      <c r="D43" s="99"/>
      <c r="E43" s="98"/>
      <c r="F43" s="99"/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98"/>
      <c r="V43" s="99"/>
      <c r="W43" s="98"/>
      <c r="X43" s="99"/>
      <c r="Y43" s="98"/>
      <c r="Z43" s="99"/>
      <c r="AA43" s="98"/>
      <c r="AB43" s="99"/>
      <c r="AC43" s="98"/>
      <c r="AD43" s="99"/>
      <c r="AE43" s="98"/>
      <c r="AF43" s="99"/>
      <c r="AG43" s="98"/>
      <c r="AH43" s="99"/>
      <c r="AI43" s="98"/>
      <c r="AJ43" s="99"/>
      <c r="AK43" s="98"/>
      <c r="AL43" s="99"/>
      <c r="AM43" s="98"/>
      <c r="AN43" s="99"/>
      <c r="AO43" s="98"/>
      <c r="AP43" s="99"/>
      <c r="AQ43" s="100"/>
      <c r="AR43" s="102"/>
      <c r="AS43" s="98"/>
      <c r="AT43" s="99"/>
      <c r="AU43" s="98"/>
      <c r="AV43" s="99"/>
      <c r="AW43" s="98"/>
      <c r="AX43" s="99"/>
      <c r="AY43" s="98"/>
      <c r="AZ43" s="99"/>
      <c r="BA43" s="98"/>
      <c r="BB43" s="99"/>
      <c r="BC43" s="98"/>
      <c r="BD43" s="99"/>
      <c r="BE43" s="98"/>
      <c r="BF43" s="99"/>
      <c r="BG43" s="98"/>
      <c r="BH43" s="99"/>
      <c r="BI43" s="98"/>
      <c r="BJ43" s="99"/>
      <c r="BK43" s="98"/>
      <c r="BL43" s="99"/>
      <c r="BM43" s="98"/>
      <c r="BN43" s="99"/>
      <c r="BO43" s="98"/>
      <c r="BP43" s="99"/>
      <c r="BQ43" s="98"/>
      <c r="BR43" s="99"/>
      <c r="BS43" s="98"/>
      <c r="BT43" s="99"/>
      <c r="BU43" s="98"/>
      <c r="BV43" s="99"/>
      <c r="BW43" s="98"/>
      <c r="BX43" s="99"/>
      <c r="BY43" s="98"/>
      <c r="BZ43" s="99"/>
      <c r="CA43" s="98"/>
      <c r="CB43" s="99"/>
      <c r="CC43" s="94">
        <f t="shared" si="5"/>
        <v>0</v>
      </c>
      <c r="CD43" s="94">
        <f t="shared" si="6"/>
        <v>0</v>
      </c>
      <c r="CE43" s="95">
        <f t="shared" si="7"/>
        <v>0</v>
      </c>
      <c r="CF43" s="95">
        <f t="shared" si="8"/>
        <v>0</v>
      </c>
      <c r="CG43" s="94">
        <f t="shared" si="9"/>
        <v>0</v>
      </c>
      <c r="CH43" s="94">
        <f t="shared" si="10"/>
        <v>0</v>
      </c>
      <c r="CI43" s="110"/>
      <c r="CJ43" s="98"/>
      <c r="CK43" s="99"/>
      <c r="CL43" s="98"/>
      <c r="CM43" s="99"/>
      <c r="CN43" s="98"/>
      <c r="CO43" s="99"/>
      <c r="CP43" s="98"/>
      <c r="CQ43" s="99"/>
      <c r="CR43" s="98"/>
      <c r="CS43" s="99"/>
      <c r="CT43" s="98"/>
      <c r="CU43" s="99"/>
      <c r="CV43" s="98"/>
      <c r="CW43" s="99"/>
      <c r="CX43" s="98"/>
      <c r="CY43" s="99"/>
      <c r="CZ43" s="98"/>
      <c r="DA43" s="99"/>
      <c r="DB43" s="98"/>
      <c r="DC43" s="99"/>
      <c r="DD43" s="98"/>
      <c r="DE43" s="99"/>
      <c r="DF43" s="98"/>
      <c r="DG43" s="99"/>
      <c r="DH43" s="98"/>
      <c r="DI43" s="99"/>
      <c r="DJ43" s="98"/>
      <c r="DK43" s="99"/>
      <c r="DL43" s="98"/>
      <c r="DM43" s="99"/>
    </row>
    <row r="44" spans="1:117" ht="15.75" customHeight="1" thickBot="1" x14ac:dyDescent="0.25">
      <c r="B44" s="68" t="s">
        <v>148</v>
      </c>
      <c r="C44" s="98"/>
      <c r="D44" s="99"/>
      <c r="E44" s="98"/>
      <c r="F44" s="99"/>
      <c r="G44" s="98"/>
      <c r="H44" s="99"/>
      <c r="I44" s="98"/>
      <c r="J44" s="99"/>
      <c r="K44" s="98"/>
      <c r="L44" s="99"/>
      <c r="M44" s="98"/>
      <c r="N44" s="99"/>
      <c r="O44" s="98"/>
      <c r="P44" s="99"/>
      <c r="Q44" s="98"/>
      <c r="R44" s="99"/>
      <c r="S44" s="98"/>
      <c r="T44" s="99"/>
      <c r="U44" s="98"/>
      <c r="V44" s="99"/>
      <c r="W44" s="98"/>
      <c r="X44" s="99"/>
      <c r="Y44" s="98"/>
      <c r="Z44" s="99"/>
      <c r="AA44" s="98"/>
      <c r="AB44" s="99"/>
      <c r="AC44" s="98"/>
      <c r="AD44" s="99"/>
      <c r="AE44" s="98"/>
      <c r="AF44" s="99"/>
      <c r="AG44" s="98"/>
      <c r="AH44" s="99"/>
      <c r="AI44" s="98"/>
      <c r="AJ44" s="99"/>
      <c r="AK44" s="98"/>
      <c r="AL44" s="99"/>
      <c r="AM44" s="98"/>
      <c r="AN44" s="99"/>
      <c r="AO44" s="98"/>
      <c r="AP44" s="99"/>
      <c r="AQ44" s="100"/>
      <c r="AR44" s="102"/>
      <c r="AS44" s="98"/>
      <c r="AT44" s="99"/>
      <c r="AU44" s="98"/>
      <c r="AV44" s="99"/>
      <c r="AW44" s="98"/>
      <c r="AX44" s="99"/>
      <c r="AY44" s="98"/>
      <c r="AZ44" s="99"/>
      <c r="BA44" s="98"/>
      <c r="BB44" s="99"/>
      <c r="BC44" s="98"/>
      <c r="BD44" s="99"/>
      <c r="BE44" s="98"/>
      <c r="BF44" s="99"/>
      <c r="BG44" s="98"/>
      <c r="BH44" s="99"/>
      <c r="BI44" s="98"/>
      <c r="BJ44" s="99"/>
      <c r="BK44" s="98"/>
      <c r="BL44" s="99"/>
      <c r="BM44" s="98"/>
      <c r="BN44" s="99"/>
      <c r="BO44" s="98"/>
      <c r="BP44" s="99"/>
      <c r="BQ44" s="98"/>
      <c r="BR44" s="99"/>
      <c r="BS44" s="98"/>
      <c r="BT44" s="99"/>
      <c r="BU44" s="98"/>
      <c r="BV44" s="99"/>
      <c r="BW44" s="98"/>
      <c r="BX44" s="99"/>
      <c r="BY44" s="98"/>
      <c r="BZ44" s="99"/>
      <c r="CA44" s="98"/>
      <c r="CB44" s="99"/>
      <c r="CC44" s="94">
        <f t="shared" si="5"/>
        <v>0</v>
      </c>
      <c r="CD44" s="94">
        <f t="shared" si="6"/>
        <v>0</v>
      </c>
      <c r="CE44" s="95">
        <f t="shared" si="7"/>
        <v>0</v>
      </c>
      <c r="CF44" s="95">
        <f t="shared" si="8"/>
        <v>0</v>
      </c>
      <c r="CG44" s="94">
        <f t="shared" si="9"/>
        <v>0</v>
      </c>
      <c r="CH44" s="94">
        <f t="shared" si="10"/>
        <v>0</v>
      </c>
    </row>
    <row r="45" spans="1:117" ht="15.75" customHeight="1" thickBot="1" x14ac:dyDescent="0.25">
      <c r="B45" s="33" t="s">
        <v>172</v>
      </c>
      <c r="C45" s="98"/>
      <c r="D45" s="99"/>
      <c r="E45" s="98"/>
      <c r="F45" s="99"/>
      <c r="G45" s="98"/>
      <c r="H45" s="99"/>
      <c r="I45" s="98"/>
      <c r="J45" s="99"/>
      <c r="K45" s="98"/>
      <c r="L45" s="99"/>
      <c r="M45" s="98"/>
      <c r="N45" s="99"/>
      <c r="O45" s="98"/>
      <c r="P45" s="99"/>
      <c r="Q45" s="98"/>
      <c r="R45" s="99"/>
      <c r="S45" s="98"/>
      <c r="T45" s="99"/>
      <c r="U45" s="98"/>
      <c r="V45" s="99"/>
      <c r="W45" s="98"/>
      <c r="X45" s="99"/>
      <c r="Y45" s="98"/>
      <c r="Z45" s="99"/>
      <c r="AA45" s="98"/>
      <c r="AB45" s="99"/>
      <c r="AC45" s="98"/>
      <c r="AD45" s="99"/>
      <c r="AE45" s="98"/>
      <c r="AF45" s="99"/>
      <c r="AG45" s="98"/>
      <c r="AH45" s="99"/>
      <c r="AI45" s="98"/>
      <c r="AJ45" s="99"/>
      <c r="AK45" s="98"/>
      <c r="AL45" s="99"/>
      <c r="AM45" s="98"/>
      <c r="AN45" s="99"/>
      <c r="AO45" s="98"/>
      <c r="AP45" s="99"/>
      <c r="AQ45" s="100"/>
      <c r="AR45" s="102"/>
      <c r="AS45" s="98"/>
      <c r="AT45" s="99"/>
      <c r="AU45" s="98"/>
      <c r="AV45" s="99"/>
      <c r="AW45" s="98"/>
      <c r="AX45" s="99"/>
      <c r="AY45" s="98"/>
      <c r="AZ45" s="99"/>
      <c r="BA45" s="98"/>
      <c r="BB45" s="99"/>
      <c r="BC45" s="98"/>
      <c r="BD45" s="99"/>
      <c r="BE45" s="98"/>
      <c r="BF45" s="99"/>
      <c r="BG45" s="98"/>
      <c r="BH45" s="99"/>
      <c r="BI45" s="98"/>
      <c r="BJ45" s="99"/>
      <c r="BK45" s="98"/>
      <c r="BL45" s="99"/>
      <c r="BM45" s="98"/>
      <c r="BN45" s="99"/>
      <c r="BO45" s="98"/>
      <c r="BP45" s="99"/>
      <c r="BQ45" s="98"/>
      <c r="BR45" s="99"/>
      <c r="BS45" s="98"/>
      <c r="BT45" s="99"/>
      <c r="BU45" s="98"/>
      <c r="BV45" s="99"/>
      <c r="BW45" s="98"/>
      <c r="BX45" s="99"/>
      <c r="BY45" s="98"/>
      <c r="BZ45" s="99"/>
      <c r="CA45" s="98"/>
      <c r="CB45" s="99"/>
      <c r="CC45" s="94">
        <f t="shared" si="5"/>
        <v>0</v>
      </c>
      <c r="CD45" s="94">
        <f t="shared" si="6"/>
        <v>0</v>
      </c>
      <c r="CE45" s="95">
        <f t="shared" si="7"/>
        <v>0</v>
      </c>
      <c r="CF45" s="95">
        <f t="shared" si="8"/>
        <v>0</v>
      </c>
      <c r="CG45" s="94">
        <f t="shared" si="9"/>
        <v>0</v>
      </c>
      <c r="CH45" s="94">
        <f t="shared" si="10"/>
        <v>0</v>
      </c>
    </row>
    <row r="46" spans="1:117" ht="15.75" customHeight="1" thickBot="1" x14ac:dyDescent="0.25">
      <c r="B46" s="33" t="s">
        <v>173</v>
      </c>
      <c r="C46" s="98"/>
      <c r="D46" s="99"/>
      <c r="E46" s="98"/>
      <c r="F46" s="99"/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8"/>
      <c r="T46" s="99"/>
      <c r="U46" s="98"/>
      <c r="V46" s="99"/>
      <c r="W46" s="98"/>
      <c r="X46" s="99"/>
      <c r="Y46" s="98"/>
      <c r="Z46" s="99"/>
      <c r="AA46" s="98"/>
      <c r="AB46" s="99"/>
      <c r="AC46" s="98"/>
      <c r="AD46" s="99"/>
      <c r="AE46" s="98"/>
      <c r="AF46" s="99"/>
      <c r="AG46" s="98"/>
      <c r="AH46" s="99"/>
      <c r="AI46" s="98"/>
      <c r="AJ46" s="99"/>
      <c r="AK46" s="98"/>
      <c r="AL46" s="99"/>
      <c r="AM46" s="98"/>
      <c r="AN46" s="99"/>
      <c r="AO46" s="98"/>
      <c r="AP46" s="99"/>
      <c r="AQ46" s="100"/>
      <c r="AR46" s="102"/>
      <c r="AS46" s="98"/>
      <c r="AT46" s="99"/>
      <c r="AU46" s="98"/>
      <c r="AV46" s="99"/>
      <c r="AW46" s="98"/>
      <c r="AX46" s="99"/>
      <c r="AY46" s="98"/>
      <c r="AZ46" s="99"/>
      <c r="BA46" s="98"/>
      <c r="BB46" s="99"/>
      <c r="BC46" s="98"/>
      <c r="BD46" s="99"/>
      <c r="BE46" s="98"/>
      <c r="BF46" s="99"/>
      <c r="BG46" s="98"/>
      <c r="BH46" s="99"/>
      <c r="BI46" s="98"/>
      <c r="BJ46" s="99"/>
      <c r="BK46" s="98"/>
      <c r="BL46" s="99"/>
      <c r="BM46" s="98"/>
      <c r="BN46" s="99"/>
      <c r="BO46" s="98"/>
      <c r="BP46" s="99"/>
      <c r="BQ46" s="98"/>
      <c r="BR46" s="99"/>
      <c r="BS46" s="98"/>
      <c r="BT46" s="99"/>
      <c r="BU46" s="98"/>
      <c r="BV46" s="99"/>
      <c r="BW46" s="98"/>
      <c r="BX46" s="99"/>
      <c r="BY46" s="98"/>
      <c r="BZ46" s="99"/>
      <c r="CA46" s="98"/>
      <c r="CB46" s="99"/>
      <c r="CC46" s="94">
        <f t="shared" si="5"/>
        <v>0</v>
      </c>
      <c r="CD46" s="94">
        <f t="shared" si="6"/>
        <v>0</v>
      </c>
      <c r="CE46" s="95">
        <f t="shared" si="7"/>
        <v>0</v>
      </c>
      <c r="CF46" s="95">
        <f t="shared" si="8"/>
        <v>0</v>
      </c>
      <c r="CG46" s="94">
        <f t="shared" si="9"/>
        <v>0</v>
      </c>
      <c r="CH46" s="94">
        <f t="shared" si="10"/>
        <v>0</v>
      </c>
    </row>
    <row r="47" spans="1:117" ht="15.75" customHeight="1" thickBot="1" x14ac:dyDescent="0.25">
      <c r="B47" s="33" t="s">
        <v>174</v>
      </c>
      <c r="C47" s="98"/>
      <c r="D47" s="99"/>
      <c r="E47" s="98"/>
      <c r="F47" s="99"/>
      <c r="G47" s="98"/>
      <c r="H47" s="99"/>
      <c r="I47" s="98"/>
      <c r="J47" s="99"/>
      <c r="K47" s="98"/>
      <c r="L47" s="99"/>
      <c r="M47" s="98"/>
      <c r="N47" s="99"/>
      <c r="O47" s="98"/>
      <c r="P47" s="99"/>
      <c r="Q47" s="98"/>
      <c r="R47" s="99"/>
      <c r="S47" s="98"/>
      <c r="T47" s="99"/>
      <c r="U47" s="98"/>
      <c r="V47" s="99"/>
      <c r="W47" s="98"/>
      <c r="X47" s="99"/>
      <c r="Y47" s="98"/>
      <c r="Z47" s="99"/>
      <c r="AA47" s="98"/>
      <c r="AB47" s="99"/>
      <c r="AC47" s="98"/>
      <c r="AD47" s="99"/>
      <c r="AE47" s="98"/>
      <c r="AF47" s="99"/>
      <c r="AG47" s="98"/>
      <c r="AH47" s="99"/>
      <c r="AI47" s="98"/>
      <c r="AJ47" s="99"/>
      <c r="AK47" s="98"/>
      <c r="AL47" s="99"/>
      <c r="AM47" s="98"/>
      <c r="AN47" s="99"/>
      <c r="AO47" s="98"/>
      <c r="AP47" s="99"/>
      <c r="AQ47" s="100"/>
      <c r="AR47" s="102"/>
      <c r="AS47" s="98"/>
      <c r="AT47" s="99"/>
      <c r="AU47" s="98"/>
      <c r="AV47" s="99"/>
      <c r="AW47" s="98"/>
      <c r="AX47" s="99"/>
      <c r="AY47" s="98"/>
      <c r="AZ47" s="99"/>
      <c r="BA47" s="98"/>
      <c r="BB47" s="99"/>
      <c r="BC47" s="98"/>
      <c r="BD47" s="99"/>
      <c r="BE47" s="98"/>
      <c r="BF47" s="99"/>
      <c r="BG47" s="98"/>
      <c r="BH47" s="99"/>
      <c r="BI47" s="98"/>
      <c r="BJ47" s="99"/>
      <c r="BK47" s="98"/>
      <c r="BL47" s="99"/>
      <c r="BM47" s="98"/>
      <c r="BN47" s="99"/>
      <c r="BO47" s="98"/>
      <c r="BP47" s="99"/>
      <c r="BQ47" s="98"/>
      <c r="BR47" s="99"/>
      <c r="BS47" s="98"/>
      <c r="BT47" s="99"/>
      <c r="BU47" s="98"/>
      <c r="BV47" s="99"/>
      <c r="BW47" s="98"/>
      <c r="BX47" s="99"/>
      <c r="BY47" s="98"/>
      <c r="BZ47" s="99"/>
      <c r="CA47" s="98"/>
      <c r="CB47" s="99"/>
      <c r="CC47" s="94">
        <f t="shared" si="5"/>
        <v>0</v>
      </c>
      <c r="CD47" s="94">
        <f t="shared" si="6"/>
        <v>0</v>
      </c>
      <c r="CE47" s="95">
        <f t="shared" si="7"/>
        <v>0</v>
      </c>
      <c r="CF47" s="95">
        <f t="shared" si="8"/>
        <v>0</v>
      </c>
      <c r="CG47" s="94">
        <f t="shared" si="9"/>
        <v>0</v>
      </c>
      <c r="CH47" s="94">
        <f t="shared" si="10"/>
        <v>0</v>
      </c>
    </row>
    <row r="48" spans="1:117" ht="15.75" customHeight="1" thickBot="1" x14ac:dyDescent="0.25">
      <c r="B48" s="33" t="s">
        <v>175</v>
      </c>
      <c r="C48" s="98"/>
      <c r="D48" s="99"/>
      <c r="E48" s="98"/>
      <c r="F48" s="99"/>
      <c r="G48" s="98"/>
      <c r="H48" s="99"/>
      <c r="I48" s="98"/>
      <c r="J48" s="99"/>
      <c r="K48" s="98"/>
      <c r="L48" s="99"/>
      <c r="M48" s="98"/>
      <c r="N48" s="99"/>
      <c r="O48" s="98"/>
      <c r="P48" s="99"/>
      <c r="Q48" s="98"/>
      <c r="R48" s="99"/>
      <c r="S48" s="98"/>
      <c r="T48" s="99"/>
      <c r="U48" s="98"/>
      <c r="V48" s="99"/>
      <c r="W48" s="98"/>
      <c r="X48" s="99"/>
      <c r="Y48" s="98"/>
      <c r="Z48" s="99"/>
      <c r="AA48" s="98"/>
      <c r="AB48" s="99"/>
      <c r="AC48" s="98"/>
      <c r="AD48" s="99"/>
      <c r="AE48" s="98"/>
      <c r="AF48" s="99"/>
      <c r="AG48" s="98"/>
      <c r="AH48" s="99"/>
      <c r="AI48" s="98"/>
      <c r="AJ48" s="99"/>
      <c r="AK48" s="98"/>
      <c r="AL48" s="99"/>
      <c r="AM48" s="98"/>
      <c r="AN48" s="99"/>
      <c r="AO48" s="98"/>
      <c r="AP48" s="99"/>
      <c r="AQ48" s="100"/>
      <c r="AR48" s="102"/>
      <c r="AS48" s="98"/>
      <c r="AT48" s="99"/>
      <c r="AU48" s="98"/>
      <c r="AV48" s="99"/>
      <c r="AW48" s="98"/>
      <c r="AX48" s="99"/>
      <c r="AY48" s="98"/>
      <c r="AZ48" s="99"/>
      <c r="BA48" s="98"/>
      <c r="BB48" s="99"/>
      <c r="BC48" s="98"/>
      <c r="BD48" s="99"/>
      <c r="BE48" s="98"/>
      <c r="BF48" s="99"/>
      <c r="BG48" s="98"/>
      <c r="BH48" s="99"/>
      <c r="BI48" s="98"/>
      <c r="BJ48" s="99"/>
      <c r="BK48" s="98"/>
      <c r="BL48" s="99"/>
      <c r="BM48" s="98"/>
      <c r="BN48" s="99"/>
      <c r="BO48" s="98"/>
      <c r="BP48" s="99"/>
      <c r="BQ48" s="98"/>
      <c r="BR48" s="99"/>
      <c r="BS48" s="98"/>
      <c r="BT48" s="99"/>
      <c r="BU48" s="98"/>
      <c r="BV48" s="99"/>
      <c r="BW48" s="98"/>
      <c r="BX48" s="99"/>
      <c r="BY48" s="98"/>
      <c r="BZ48" s="99"/>
      <c r="CA48" s="98"/>
      <c r="CB48" s="99"/>
      <c r="CC48" s="94">
        <f t="shared" si="5"/>
        <v>0</v>
      </c>
      <c r="CD48" s="94">
        <f t="shared" si="6"/>
        <v>0</v>
      </c>
      <c r="CE48" s="95">
        <f t="shared" si="7"/>
        <v>0</v>
      </c>
      <c r="CF48" s="95">
        <f t="shared" si="8"/>
        <v>0</v>
      </c>
      <c r="CG48" s="94">
        <f t="shared" si="9"/>
        <v>0</v>
      </c>
      <c r="CH48" s="94">
        <f t="shared" si="10"/>
        <v>0</v>
      </c>
    </row>
    <row r="49" spans="2:86" ht="15.75" customHeight="1" thickBot="1" x14ac:dyDescent="0.25">
      <c r="B49" s="74" t="s">
        <v>199</v>
      </c>
      <c r="C49" s="98"/>
      <c r="D49" s="99"/>
      <c r="E49" s="98"/>
      <c r="F49" s="99"/>
      <c r="G49" s="98"/>
      <c r="H49" s="99"/>
      <c r="I49" s="98"/>
      <c r="J49" s="99"/>
      <c r="K49" s="98"/>
      <c r="L49" s="99"/>
      <c r="M49" s="98"/>
      <c r="N49" s="99"/>
      <c r="O49" s="98"/>
      <c r="P49" s="99"/>
      <c r="Q49" s="98"/>
      <c r="R49" s="99"/>
      <c r="S49" s="98"/>
      <c r="T49" s="99"/>
      <c r="U49" s="98"/>
      <c r="V49" s="99"/>
      <c r="W49" s="98"/>
      <c r="X49" s="99"/>
      <c r="Y49" s="98"/>
      <c r="Z49" s="99"/>
      <c r="AA49" s="98"/>
      <c r="AB49" s="99"/>
      <c r="AC49" s="98"/>
      <c r="AD49" s="99"/>
      <c r="AE49" s="98"/>
      <c r="AF49" s="99"/>
      <c r="AG49" s="98"/>
      <c r="AH49" s="99"/>
      <c r="AI49" s="98"/>
      <c r="AJ49" s="99"/>
      <c r="AK49" s="98"/>
      <c r="AL49" s="99"/>
      <c r="AM49" s="98"/>
      <c r="AN49" s="99"/>
      <c r="AO49" s="98"/>
      <c r="AP49" s="99"/>
      <c r="AQ49" s="100"/>
      <c r="AR49" s="102"/>
      <c r="AS49" s="98"/>
      <c r="AT49" s="99"/>
      <c r="AU49" s="98"/>
      <c r="AV49" s="99"/>
      <c r="AW49" s="98"/>
      <c r="AX49" s="99"/>
      <c r="AY49" s="98"/>
      <c r="AZ49" s="99"/>
      <c r="BA49" s="98"/>
      <c r="BB49" s="99"/>
      <c r="BC49" s="98"/>
      <c r="BD49" s="99"/>
      <c r="BE49" s="98"/>
      <c r="BF49" s="99"/>
      <c r="BG49" s="98"/>
      <c r="BH49" s="99"/>
      <c r="BI49" s="98"/>
      <c r="BJ49" s="99"/>
      <c r="BK49" s="98"/>
      <c r="BL49" s="99"/>
      <c r="BM49" s="98"/>
      <c r="BN49" s="99"/>
      <c r="BO49" s="98"/>
      <c r="BP49" s="99"/>
      <c r="BQ49" s="98"/>
      <c r="BR49" s="99"/>
      <c r="BS49" s="98"/>
      <c r="BT49" s="99"/>
      <c r="BU49" s="98"/>
      <c r="BV49" s="99"/>
      <c r="BW49" s="98"/>
      <c r="BX49" s="99"/>
      <c r="BY49" s="98"/>
      <c r="BZ49" s="99"/>
      <c r="CA49" s="98"/>
      <c r="CB49" s="99"/>
      <c r="CC49" s="94">
        <f t="shared" si="5"/>
        <v>0</v>
      </c>
      <c r="CD49" s="94">
        <f t="shared" si="6"/>
        <v>0</v>
      </c>
      <c r="CE49" s="95">
        <f t="shared" si="7"/>
        <v>0</v>
      </c>
      <c r="CF49" s="95">
        <f t="shared" si="8"/>
        <v>0</v>
      </c>
      <c r="CG49" s="94">
        <f t="shared" si="9"/>
        <v>0</v>
      </c>
      <c r="CH49" s="94">
        <f t="shared" si="10"/>
        <v>0</v>
      </c>
    </row>
    <row r="50" spans="2:86" ht="15.75" customHeight="1" thickBot="1" x14ac:dyDescent="0.25">
      <c r="B50" s="33" t="s">
        <v>200</v>
      </c>
      <c r="C50" s="98"/>
      <c r="D50" s="99"/>
      <c r="E50" s="98"/>
      <c r="F50" s="99"/>
      <c r="G50" s="98"/>
      <c r="H50" s="99"/>
      <c r="I50" s="98"/>
      <c r="J50" s="99"/>
      <c r="K50" s="98"/>
      <c r="L50" s="99"/>
      <c r="M50" s="98"/>
      <c r="N50" s="99"/>
      <c r="O50" s="98"/>
      <c r="P50" s="99"/>
      <c r="Q50" s="98"/>
      <c r="R50" s="99"/>
      <c r="S50" s="98"/>
      <c r="T50" s="99"/>
      <c r="U50" s="98"/>
      <c r="V50" s="99"/>
      <c r="W50" s="98"/>
      <c r="X50" s="99"/>
      <c r="Y50" s="98"/>
      <c r="Z50" s="99"/>
      <c r="AA50" s="98"/>
      <c r="AB50" s="99"/>
      <c r="AC50" s="98"/>
      <c r="AD50" s="99"/>
      <c r="AE50" s="98"/>
      <c r="AF50" s="99"/>
      <c r="AG50" s="98"/>
      <c r="AH50" s="99"/>
      <c r="AI50" s="98"/>
      <c r="AJ50" s="99"/>
      <c r="AK50" s="98"/>
      <c r="AL50" s="99"/>
      <c r="AM50" s="98"/>
      <c r="AN50" s="99"/>
      <c r="AO50" s="98"/>
      <c r="AP50" s="99"/>
      <c r="AQ50" s="100"/>
      <c r="AR50" s="102"/>
      <c r="AS50" s="98"/>
      <c r="AT50" s="99"/>
      <c r="AU50" s="98"/>
      <c r="AV50" s="99"/>
      <c r="AW50" s="98"/>
      <c r="AX50" s="99"/>
      <c r="AY50" s="98"/>
      <c r="AZ50" s="99"/>
      <c r="BA50" s="98"/>
      <c r="BB50" s="99"/>
      <c r="BC50" s="98"/>
      <c r="BD50" s="99"/>
      <c r="BE50" s="98"/>
      <c r="BF50" s="99"/>
      <c r="BG50" s="98"/>
      <c r="BH50" s="99"/>
      <c r="BI50" s="98"/>
      <c r="BJ50" s="99"/>
      <c r="BK50" s="98"/>
      <c r="BL50" s="99"/>
      <c r="BM50" s="98"/>
      <c r="BN50" s="99"/>
      <c r="BO50" s="98"/>
      <c r="BP50" s="99"/>
      <c r="BQ50" s="98"/>
      <c r="BR50" s="99"/>
      <c r="BS50" s="98"/>
      <c r="BT50" s="99"/>
      <c r="BU50" s="98"/>
      <c r="BV50" s="99"/>
      <c r="BW50" s="98"/>
      <c r="BX50" s="99"/>
      <c r="BY50" s="98"/>
      <c r="BZ50" s="99"/>
      <c r="CA50" s="98"/>
      <c r="CB50" s="99"/>
      <c r="CC50" s="94">
        <f t="shared" si="5"/>
        <v>0</v>
      </c>
      <c r="CD50" s="94">
        <f t="shared" si="6"/>
        <v>0</v>
      </c>
      <c r="CE50" s="95">
        <f t="shared" si="7"/>
        <v>0</v>
      </c>
      <c r="CF50" s="95">
        <f t="shared" si="8"/>
        <v>0</v>
      </c>
      <c r="CG50" s="94">
        <f t="shared" si="9"/>
        <v>0</v>
      </c>
      <c r="CH50" s="94">
        <f t="shared" si="10"/>
        <v>0</v>
      </c>
    </row>
    <row r="51" spans="2:86" ht="15.75" customHeight="1" thickBot="1" x14ac:dyDescent="0.25">
      <c r="B51" s="33" t="s">
        <v>201</v>
      </c>
      <c r="C51" s="98"/>
      <c r="D51" s="99"/>
      <c r="E51" s="98"/>
      <c r="F51" s="99"/>
      <c r="G51" s="98"/>
      <c r="H51" s="99"/>
      <c r="I51" s="98"/>
      <c r="J51" s="99"/>
      <c r="K51" s="98"/>
      <c r="L51" s="99"/>
      <c r="M51" s="98"/>
      <c r="N51" s="99"/>
      <c r="O51" s="98"/>
      <c r="P51" s="99"/>
      <c r="Q51" s="98"/>
      <c r="R51" s="99"/>
      <c r="S51" s="98"/>
      <c r="T51" s="99"/>
      <c r="U51" s="98"/>
      <c r="V51" s="99"/>
      <c r="W51" s="98"/>
      <c r="X51" s="99"/>
      <c r="Y51" s="98"/>
      <c r="Z51" s="99"/>
      <c r="AA51" s="98"/>
      <c r="AB51" s="99"/>
      <c r="AC51" s="98"/>
      <c r="AD51" s="99"/>
      <c r="AE51" s="98"/>
      <c r="AF51" s="99"/>
      <c r="AG51" s="98"/>
      <c r="AH51" s="99"/>
      <c r="AI51" s="98"/>
      <c r="AJ51" s="99"/>
      <c r="AK51" s="98"/>
      <c r="AL51" s="99"/>
      <c r="AM51" s="98"/>
      <c r="AN51" s="99"/>
      <c r="AO51" s="98"/>
      <c r="AP51" s="99"/>
      <c r="AQ51" s="100"/>
      <c r="AR51" s="102"/>
      <c r="AS51" s="98"/>
      <c r="AT51" s="99"/>
      <c r="AU51" s="98"/>
      <c r="AV51" s="99"/>
      <c r="AW51" s="98"/>
      <c r="AX51" s="99"/>
      <c r="AY51" s="98"/>
      <c r="AZ51" s="99"/>
      <c r="BA51" s="98"/>
      <c r="BB51" s="99"/>
      <c r="BC51" s="98"/>
      <c r="BD51" s="99"/>
      <c r="BE51" s="98"/>
      <c r="BF51" s="99"/>
      <c r="BG51" s="98"/>
      <c r="BH51" s="99"/>
      <c r="BI51" s="98"/>
      <c r="BJ51" s="99"/>
      <c r="BK51" s="98"/>
      <c r="BL51" s="99"/>
      <c r="BM51" s="98"/>
      <c r="BN51" s="99"/>
      <c r="BO51" s="98"/>
      <c r="BP51" s="99"/>
      <c r="BQ51" s="98"/>
      <c r="BR51" s="99"/>
      <c r="BS51" s="98"/>
      <c r="BT51" s="99"/>
      <c r="BU51" s="98"/>
      <c r="BV51" s="99"/>
      <c r="BW51" s="98"/>
      <c r="BX51" s="99"/>
      <c r="BY51" s="98"/>
      <c r="BZ51" s="99"/>
      <c r="CA51" s="98"/>
      <c r="CB51" s="99"/>
      <c r="CC51" s="94">
        <f t="shared" si="5"/>
        <v>0</v>
      </c>
      <c r="CD51" s="94">
        <f t="shared" si="6"/>
        <v>0</v>
      </c>
      <c r="CE51" s="95">
        <f t="shared" si="7"/>
        <v>0</v>
      </c>
      <c r="CF51" s="95">
        <f t="shared" si="8"/>
        <v>0</v>
      </c>
      <c r="CG51" s="94">
        <f t="shared" si="9"/>
        <v>0</v>
      </c>
      <c r="CH51" s="94">
        <f t="shared" si="10"/>
        <v>0</v>
      </c>
    </row>
    <row r="52" spans="2:86" ht="15.75" customHeight="1" thickBot="1" x14ac:dyDescent="0.25">
      <c r="B52" s="33" t="s">
        <v>202</v>
      </c>
      <c r="C52" s="98"/>
      <c r="D52" s="99"/>
      <c r="E52" s="98"/>
      <c r="F52" s="99"/>
      <c r="G52" s="98"/>
      <c r="H52" s="99"/>
      <c r="I52" s="98"/>
      <c r="J52" s="99"/>
      <c r="K52" s="98"/>
      <c r="L52" s="99"/>
      <c r="M52" s="98"/>
      <c r="N52" s="99"/>
      <c r="O52" s="98"/>
      <c r="P52" s="99"/>
      <c r="Q52" s="98"/>
      <c r="R52" s="99"/>
      <c r="S52" s="98"/>
      <c r="T52" s="99"/>
      <c r="U52" s="98"/>
      <c r="V52" s="99"/>
      <c r="W52" s="98"/>
      <c r="X52" s="99"/>
      <c r="Y52" s="98"/>
      <c r="Z52" s="99"/>
      <c r="AA52" s="98"/>
      <c r="AB52" s="99"/>
      <c r="AC52" s="98"/>
      <c r="AD52" s="99"/>
      <c r="AE52" s="98"/>
      <c r="AF52" s="99"/>
      <c r="AG52" s="98"/>
      <c r="AH52" s="99"/>
      <c r="AI52" s="98"/>
      <c r="AJ52" s="99"/>
      <c r="AK52" s="98"/>
      <c r="AL52" s="99"/>
      <c r="AM52" s="98"/>
      <c r="AN52" s="99"/>
      <c r="AO52" s="98"/>
      <c r="AP52" s="99"/>
      <c r="AQ52" s="100"/>
      <c r="AR52" s="102"/>
      <c r="AS52" s="98"/>
      <c r="AT52" s="99"/>
      <c r="AU52" s="98"/>
      <c r="AV52" s="99"/>
      <c r="AW52" s="98"/>
      <c r="AX52" s="99"/>
      <c r="AY52" s="98"/>
      <c r="AZ52" s="99"/>
      <c r="BA52" s="98"/>
      <c r="BB52" s="99"/>
      <c r="BC52" s="98"/>
      <c r="BD52" s="99"/>
      <c r="BE52" s="98"/>
      <c r="BF52" s="99"/>
      <c r="BG52" s="98"/>
      <c r="BH52" s="99"/>
      <c r="BI52" s="98"/>
      <c r="BJ52" s="99"/>
      <c r="BK52" s="98"/>
      <c r="BL52" s="99"/>
      <c r="BM52" s="98"/>
      <c r="BN52" s="99"/>
      <c r="BO52" s="98"/>
      <c r="BP52" s="99"/>
      <c r="BQ52" s="98"/>
      <c r="BR52" s="99"/>
      <c r="BS52" s="98"/>
      <c r="BT52" s="99"/>
      <c r="BU52" s="98"/>
      <c r="BV52" s="99"/>
      <c r="BW52" s="98"/>
      <c r="BX52" s="99"/>
      <c r="BY52" s="98"/>
      <c r="BZ52" s="99"/>
      <c r="CA52" s="98"/>
      <c r="CB52" s="99"/>
      <c r="CC52" s="94">
        <f t="shared" si="5"/>
        <v>0</v>
      </c>
      <c r="CD52" s="94">
        <f t="shared" si="6"/>
        <v>0</v>
      </c>
      <c r="CE52" s="95">
        <f t="shared" si="7"/>
        <v>0</v>
      </c>
      <c r="CF52" s="95">
        <f t="shared" si="8"/>
        <v>0</v>
      </c>
      <c r="CG52" s="94">
        <f t="shared" si="9"/>
        <v>0</v>
      </c>
      <c r="CH52" s="94">
        <f t="shared" si="10"/>
        <v>0</v>
      </c>
    </row>
    <row r="53" spans="2:86" ht="15.75" customHeight="1" thickBot="1" x14ac:dyDescent="0.25">
      <c r="B53" s="74" t="s">
        <v>203</v>
      </c>
      <c r="C53" s="98"/>
      <c r="D53" s="99"/>
      <c r="E53" s="98"/>
      <c r="F53" s="99"/>
      <c r="G53" s="98"/>
      <c r="H53" s="99"/>
      <c r="I53" s="98"/>
      <c r="J53" s="99"/>
      <c r="K53" s="98"/>
      <c r="L53" s="99"/>
      <c r="M53" s="98"/>
      <c r="N53" s="99"/>
      <c r="O53" s="98"/>
      <c r="P53" s="99"/>
      <c r="Q53" s="98"/>
      <c r="R53" s="99"/>
      <c r="S53" s="98"/>
      <c r="T53" s="99"/>
      <c r="U53" s="98"/>
      <c r="V53" s="99"/>
      <c r="W53" s="98"/>
      <c r="X53" s="99"/>
      <c r="Y53" s="98"/>
      <c r="Z53" s="99"/>
      <c r="AA53" s="98"/>
      <c r="AB53" s="99"/>
      <c r="AC53" s="98"/>
      <c r="AD53" s="99"/>
      <c r="AE53" s="98"/>
      <c r="AF53" s="99"/>
      <c r="AG53" s="98"/>
      <c r="AH53" s="99"/>
      <c r="AI53" s="98"/>
      <c r="AJ53" s="99"/>
      <c r="AK53" s="98"/>
      <c r="AL53" s="99"/>
      <c r="AM53" s="98"/>
      <c r="AN53" s="99"/>
      <c r="AO53" s="98"/>
      <c r="AP53" s="99"/>
      <c r="AQ53" s="100"/>
      <c r="AR53" s="102"/>
      <c r="AS53" s="98"/>
      <c r="AT53" s="99"/>
      <c r="AU53" s="98"/>
      <c r="AV53" s="99"/>
      <c r="AW53" s="98"/>
      <c r="AX53" s="99"/>
      <c r="AY53" s="98"/>
      <c r="AZ53" s="99"/>
      <c r="BA53" s="98"/>
      <c r="BB53" s="99"/>
      <c r="BC53" s="98"/>
      <c r="BD53" s="99"/>
      <c r="BE53" s="98"/>
      <c r="BF53" s="99"/>
      <c r="BG53" s="98"/>
      <c r="BH53" s="99"/>
      <c r="BI53" s="98"/>
      <c r="BJ53" s="99"/>
      <c r="BK53" s="98"/>
      <c r="BL53" s="99"/>
      <c r="BM53" s="98"/>
      <c r="BN53" s="99"/>
      <c r="BO53" s="98"/>
      <c r="BP53" s="99"/>
      <c r="BQ53" s="98"/>
      <c r="BR53" s="99"/>
      <c r="BS53" s="98"/>
      <c r="BT53" s="99"/>
      <c r="BU53" s="98"/>
      <c r="BV53" s="99"/>
      <c r="BW53" s="98"/>
      <c r="BX53" s="99"/>
      <c r="BY53" s="98"/>
      <c r="BZ53" s="99"/>
      <c r="CA53" s="98"/>
      <c r="CB53" s="99"/>
      <c r="CC53" s="94">
        <f t="shared" si="5"/>
        <v>0</v>
      </c>
      <c r="CD53" s="94">
        <f t="shared" si="6"/>
        <v>0</v>
      </c>
      <c r="CE53" s="95">
        <f t="shared" si="7"/>
        <v>0</v>
      </c>
      <c r="CF53" s="95">
        <f t="shared" si="8"/>
        <v>0</v>
      </c>
      <c r="CG53" s="94">
        <f t="shared" si="9"/>
        <v>0</v>
      </c>
      <c r="CH53" s="94">
        <f t="shared" si="10"/>
        <v>0</v>
      </c>
    </row>
    <row r="54" spans="2:86" ht="15.75" customHeight="1" thickBot="1" x14ac:dyDescent="0.25">
      <c r="B54" s="33" t="s">
        <v>211</v>
      </c>
      <c r="C54" s="98"/>
      <c r="D54" s="99"/>
      <c r="E54" s="98"/>
      <c r="F54" s="99"/>
      <c r="G54" s="98"/>
      <c r="H54" s="99"/>
      <c r="I54" s="98"/>
      <c r="J54" s="99"/>
      <c r="K54" s="98"/>
      <c r="L54" s="99"/>
      <c r="M54" s="98"/>
      <c r="N54" s="99"/>
      <c r="O54" s="98"/>
      <c r="P54" s="99"/>
      <c r="Q54" s="98"/>
      <c r="R54" s="99"/>
      <c r="S54" s="98"/>
      <c r="T54" s="99"/>
      <c r="U54" s="98"/>
      <c r="V54" s="99"/>
      <c r="W54" s="98"/>
      <c r="X54" s="99"/>
      <c r="Y54" s="98"/>
      <c r="Z54" s="99"/>
      <c r="AA54" s="98"/>
      <c r="AB54" s="99"/>
      <c r="AC54" s="98"/>
      <c r="AD54" s="99"/>
      <c r="AE54" s="98"/>
      <c r="AF54" s="99"/>
      <c r="AG54" s="98"/>
      <c r="AH54" s="99"/>
      <c r="AI54" s="98"/>
      <c r="AJ54" s="99"/>
      <c r="AK54" s="98"/>
      <c r="AL54" s="99"/>
      <c r="AM54" s="98"/>
      <c r="AN54" s="99"/>
      <c r="AO54" s="98"/>
      <c r="AP54" s="99"/>
      <c r="AQ54" s="100"/>
      <c r="AR54" s="102"/>
      <c r="AS54" s="98"/>
      <c r="AT54" s="99"/>
      <c r="AU54" s="98"/>
      <c r="AV54" s="99"/>
      <c r="AW54" s="98"/>
      <c r="AX54" s="99"/>
      <c r="AY54" s="98"/>
      <c r="AZ54" s="99"/>
      <c r="BA54" s="98"/>
      <c r="BB54" s="99"/>
      <c r="BC54" s="98"/>
      <c r="BD54" s="99"/>
      <c r="BE54" s="98"/>
      <c r="BF54" s="99"/>
      <c r="BG54" s="98"/>
      <c r="BH54" s="99"/>
      <c r="BI54" s="98">
        <v>1</v>
      </c>
      <c r="BJ54" s="99"/>
      <c r="BK54" s="98"/>
      <c r="BL54" s="99"/>
      <c r="BM54" s="98"/>
      <c r="BN54" s="99"/>
      <c r="BO54" s="98"/>
      <c r="BP54" s="99"/>
      <c r="BQ54" s="98">
        <v>1</v>
      </c>
      <c r="BR54" s="99"/>
      <c r="BS54" s="98"/>
      <c r="BT54" s="99"/>
      <c r="BU54" s="98">
        <v>1</v>
      </c>
      <c r="BV54" s="99"/>
      <c r="BW54" s="98"/>
      <c r="BX54" s="99"/>
      <c r="BY54" s="98"/>
      <c r="BZ54" s="99"/>
      <c r="CA54" s="98"/>
      <c r="CB54" s="99"/>
      <c r="CC54" s="94">
        <f t="shared" si="5"/>
        <v>3</v>
      </c>
      <c r="CD54" s="94">
        <f t="shared" si="6"/>
        <v>0</v>
      </c>
      <c r="CE54" s="95">
        <f t="shared" si="7"/>
        <v>0</v>
      </c>
      <c r="CF54" s="95">
        <f t="shared" si="8"/>
        <v>0</v>
      </c>
      <c r="CG54" s="94">
        <f t="shared" si="9"/>
        <v>3</v>
      </c>
      <c r="CH54" s="94">
        <f t="shared" si="10"/>
        <v>0</v>
      </c>
    </row>
    <row r="55" spans="2:86" ht="15.75" customHeight="1" thickBot="1" x14ac:dyDescent="0.25">
      <c r="B55" s="33" t="s">
        <v>212</v>
      </c>
      <c r="C55" s="98"/>
      <c r="D55" s="99"/>
      <c r="E55" s="98"/>
      <c r="F55" s="99"/>
      <c r="G55" s="98"/>
      <c r="H55" s="99"/>
      <c r="I55" s="98"/>
      <c r="J55" s="99"/>
      <c r="K55" s="98"/>
      <c r="L55" s="99"/>
      <c r="M55" s="98"/>
      <c r="N55" s="99"/>
      <c r="O55" s="98"/>
      <c r="P55" s="99"/>
      <c r="Q55" s="98"/>
      <c r="R55" s="99"/>
      <c r="S55" s="98"/>
      <c r="T55" s="99"/>
      <c r="U55" s="98"/>
      <c r="V55" s="99"/>
      <c r="W55" s="98"/>
      <c r="X55" s="99"/>
      <c r="Y55" s="98"/>
      <c r="Z55" s="99"/>
      <c r="AA55" s="98"/>
      <c r="AB55" s="99"/>
      <c r="AC55" s="98"/>
      <c r="AD55" s="99"/>
      <c r="AE55" s="98"/>
      <c r="AF55" s="99"/>
      <c r="AG55" s="98"/>
      <c r="AH55" s="99"/>
      <c r="AI55" s="98"/>
      <c r="AJ55" s="99"/>
      <c r="AK55" s="98"/>
      <c r="AL55" s="99"/>
      <c r="AM55" s="98"/>
      <c r="AN55" s="99"/>
      <c r="AO55" s="98"/>
      <c r="AP55" s="99"/>
      <c r="AQ55" s="100"/>
      <c r="AR55" s="102"/>
      <c r="AS55" s="98"/>
      <c r="AT55" s="99"/>
      <c r="AU55" s="98"/>
      <c r="AV55" s="99"/>
      <c r="AW55" s="98"/>
      <c r="AX55" s="99"/>
      <c r="AY55" s="98"/>
      <c r="AZ55" s="99"/>
      <c r="BA55" s="98"/>
      <c r="BB55" s="99"/>
      <c r="BC55" s="98"/>
      <c r="BD55" s="99"/>
      <c r="BE55" s="98"/>
      <c r="BF55" s="99"/>
      <c r="BG55" s="98"/>
      <c r="BH55" s="99"/>
      <c r="BI55" s="98">
        <v>1</v>
      </c>
      <c r="BJ55" s="99"/>
      <c r="BK55" s="98"/>
      <c r="BL55" s="99"/>
      <c r="BM55" s="98"/>
      <c r="BN55" s="99"/>
      <c r="BO55" s="98"/>
      <c r="BP55" s="99"/>
      <c r="BQ55" s="98"/>
      <c r="BR55" s="99"/>
      <c r="BS55" s="98"/>
      <c r="BT55" s="99"/>
      <c r="BU55" s="98"/>
      <c r="BV55" s="99"/>
      <c r="BW55" s="98"/>
      <c r="BX55" s="99"/>
      <c r="BY55" s="98"/>
      <c r="BZ55" s="99"/>
      <c r="CA55" s="98"/>
      <c r="CB55" s="99"/>
      <c r="CC55" s="94">
        <f t="shared" si="5"/>
        <v>1</v>
      </c>
      <c r="CD55" s="94">
        <f t="shared" si="6"/>
        <v>0</v>
      </c>
      <c r="CE55" s="95">
        <f t="shared" si="7"/>
        <v>0</v>
      </c>
      <c r="CF55" s="95">
        <f t="shared" si="8"/>
        <v>0</v>
      </c>
      <c r="CG55" s="94">
        <f t="shared" si="9"/>
        <v>1</v>
      </c>
      <c r="CH55" s="94">
        <f t="shared" si="10"/>
        <v>0</v>
      </c>
    </row>
    <row r="56" spans="2:86" ht="15.75" customHeight="1" thickBot="1" x14ac:dyDescent="0.25">
      <c r="B56" s="33" t="s">
        <v>213</v>
      </c>
      <c r="C56" s="98"/>
      <c r="D56" s="99"/>
      <c r="E56" s="98"/>
      <c r="F56" s="99"/>
      <c r="G56" s="98"/>
      <c r="H56" s="99"/>
      <c r="I56" s="98"/>
      <c r="J56" s="99"/>
      <c r="K56" s="98"/>
      <c r="L56" s="99"/>
      <c r="M56" s="98"/>
      <c r="N56" s="99"/>
      <c r="O56" s="98"/>
      <c r="P56" s="99"/>
      <c r="Q56" s="98"/>
      <c r="R56" s="99"/>
      <c r="S56" s="98"/>
      <c r="T56" s="99"/>
      <c r="U56" s="98"/>
      <c r="V56" s="99"/>
      <c r="W56" s="98"/>
      <c r="X56" s="99"/>
      <c r="Y56" s="98"/>
      <c r="Z56" s="99"/>
      <c r="AA56" s="98"/>
      <c r="AB56" s="99"/>
      <c r="AC56" s="98"/>
      <c r="AD56" s="99"/>
      <c r="AE56" s="98"/>
      <c r="AF56" s="99"/>
      <c r="AG56" s="98"/>
      <c r="AH56" s="99"/>
      <c r="AI56" s="98"/>
      <c r="AJ56" s="99"/>
      <c r="AK56" s="98"/>
      <c r="AL56" s="99"/>
      <c r="AM56" s="98"/>
      <c r="AN56" s="99"/>
      <c r="AO56" s="98"/>
      <c r="AP56" s="99"/>
      <c r="AQ56" s="100"/>
      <c r="AR56" s="102"/>
      <c r="AS56" s="98"/>
      <c r="AT56" s="99"/>
      <c r="AU56" s="98"/>
      <c r="AV56" s="99"/>
      <c r="AW56" s="98"/>
      <c r="AX56" s="99"/>
      <c r="AY56" s="98"/>
      <c r="AZ56" s="99"/>
      <c r="BA56" s="98"/>
      <c r="BB56" s="99"/>
      <c r="BC56" s="98"/>
      <c r="BD56" s="99"/>
      <c r="BE56" s="98"/>
      <c r="BF56" s="99"/>
      <c r="BG56" s="98"/>
      <c r="BH56" s="99"/>
      <c r="BI56" s="98"/>
      <c r="BJ56" s="99"/>
      <c r="BK56" s="98"/>
      <c r="BL56" s="99"/>
      <c r="BM56" s="98"/>
      <c r="BN56" s="99"/>
      <c r="BO56" s="98"/>
      <c r="BP56" s="99"/>
      <c r="BQ56" s="98"/>
      <c r="BR56" s="99"/>
      <c r="BS56" s="98"/>
      <c r="BT56" s="99"/>
      <c r="BU56" s="98"/>
      <c r="BV56" s="99"/>
      <c r="BW56" s="98"/>
      <c r="BX56" s="99"/>
      <c r="BY56" s="98"/>
      <c r="BZ56" s="99"/>
      <c r="CA56" s="98"/>
      <c r="CB56" s="99"/>
      <c r="CC56" s="94">
        <f t="shared" si="5"/>
        <v>0</v>
      </c>
      <c r="CD56" s="94">
        <f t="shared" si="6"/>
        <v>0</v>
      </c>
      <c r="CE56" s="95">
        <f t="shared" si="7"/>
        <v>0</v>
      </c>
      <c r="CF56" s="95">
        <f t="shared" si="8"/>
        <v>0</v>
      </c>
      <c r="CG56" s="94">
        <f t="shared" si="9"/>
        <v>0</v>
      </c>
      <c r="CH56" s="94">
        <f t="shared" si="10"/>
        <v>0</v>
      </c>
    </row>
    <row r="57" spans="2:86" ht="15.75" customHeight="1" thickBot="1" x14ac:dyDescent="0.25">
      <c r="B57" s="74" t="s">
        <v>216</v>
      </c>
      <c r="C57" s="98"/>
      <c r="D57" s="99"/>
      <c r="E57" s="98"/>
      <c r="F57" s="99"/>
      <c r="G57" s="98"/>
      <c r="H57" s="99"/>
      <c r="I57" s="98"/>
      <c r="J57" s="99"/>
      <c r="K57" s="98"/>
      <c r="L57" s="99"/>
      <c r="M57" s="98"/>
      <c r="N57" s="99"/>
      <c r="O57" s="98"/>
      <c r="P57" s="99"/>
      <c r="Q57" s="98"/>
      <c r="R57" s="99"/>
      <c r="S57" s="98"/>
      <c r="T57" s="99"/>
      <c r="U57" s="98"/>
      <c r="V57" s="99"/>
      <c r="W57" s="98"/>
      <c r="X57" s="99"/>
      <c r="Y57" s="98"/>
      <c r="Z57" s="99"/>
      <c r="AA57" s="98"/>
      <c r="AB57" s="99"/>
      <c r="AC57" s="98"/>
      <c r="AD57" s="99"/>
      <c r="AE57" s="98"/>
      <c r="AF57" s="99"/>
      <c r="AG57" s="98"/>
      <c r="AH57" s="99"/>
      <c r="AI57" s="98"/>
      <c r="AJ57" s="99"/>
      <c r="AK57" s="98"/>
      <c r="AL57" s="99"/>
      <c r="AM57" s="98"/>
      <c r="AN57" s="99"/>
      <c r="AO57" s="98"/>
      <c r="AP57" s="99"/>
      <c r="AQ57" s="100"/>
      <c r="AR57" s="102"/>
      <c r="AS57" s="98"/>
      <c r="AT57" s="99"/>
      <c r="AU57" s="98"/>
      <c r="AV57" s="99"/>
      <c r="AW57" s="98"/>
      <c r="AX57" s="99"/>
      <c r="AY57" s="98"/>
      <c r="AZ57" s="99"/>
      <c r="BA57" s="98"/>
      <c r="BB57" s="99"/>
      <c r="BC57" s="98"/>
      <c r="BD57" s="99"/>
      <c r="BE57" s="98"/>
      <c r="BF57" s="99"/>
      <c r="BG57" s="98"/>
      <c r="BH57" s="99"/>
      <c r="BI57" s="98"/>
      <c r="BJ57" s="99"/>
      <c r="BK57" s="98"/>
      <c r="BL57" s="99"/>
      <c r="BM57" s="98"/>
      <c r="BN57" s="99"/>
      <c r="BO57" s="98"/>
      <c r="BP57" s="99"/>
      <c r="BQ57" s="98"/>
      <c r="BR57" s="99"/>
      <c r="BS57" s="98"/>
      <c r="BT57" s="99"/>
      <c r="BU57" s="98"/>
      <c r="BV57" s="99"/>
      <c r="BW57" s="98"/>
      <c r="BX57" s="99"/>
      <c r="BY57" s="98"/>
      <c r="BZ57" s="99"/>
      <c r="CA57" s="98">
        <v>1</v>
      </c>
      <c r="CB57" s="99"/>
      <c r="CC57" s="94">
        <f t="shared" si="5"/>
        <v>1</v>
      </c>
      <c r="CD57" s="94">
        <f t="shared" si="6"/>
        <v>0</v>
      </c>
      <c r="CE57" s="95">
        <f t="shared" si="7"/>
        <v>0</v>
      </c>
      <c r="CF57" s="95">
        <f t="shared" si="8"/>
        <v>0</v>
      </c>
      <c r="CG57" s="94">
        <f t="shared" si="9"/>
        <v>1</v>
      </c>
      <c r="CH57" s="94">
        <f t="shared" si="10"/>
        <v>0</v>
      </c>
    </row>
    <row r="58" spans="2:86" ht="15.75" customHeight="1" thickBot="1" x14ac:dyDescent="0.25">
      <c r="B58" s="33" t="s">
        <v>217</v>
      </c>
      <c r="C58" s="98"/>
      <c r="D58" s="99"/>
      <c r="E58" s="98"/>
      <c r="F58" s="99"/>
      <c r="G58" s="98"/>
      <c r="H58" s="99"/>
      <c r="I58" s="98"/>
      <c r="J58" s="99"/>
      <c r="K58" s="98"/>
      <c r="L58" s="99"/>
      <c r="M58" s="98"/>
      <c r="N58" s="99"/>
      <c r="O58" s="98"/>
      <c r="P58" s="99"/>
      <c r="Q58" s="98"/>
      <c r="R58" s="99"/>
      <c r="S58" s="98"/>
      <c r="T58" s="99"/>
      <c r="U58" s="98"/>
      <c r="V58" s="99"/>
      <c r="W58" s="98"/>
      <c r="X58" s="99"/>
      <c r="Y58" s="98"/>
      <c r="Z58" s="99"/>
      <c r="AA58" s="98"/>
      <c r="AB58" s="99"/>
      <c r="AC58" s="98"/>
      <c r="AD58" s="99"/>
      <c r="AE58" s="98"/>
      <c r="AF58" s="99"/>
      <c r="AG58" s="98"/>
      <c r="AH58" s="99"/>
      <c r="AI58" s="98"/>
      <c r="AJ58" s="99"/>
      <c r="AK58" s="98"/>
      <c r="AL58" s="99"/>
      <c r="AM58" s="98"/>
      <c r="AN58" s="99"/>
      <c r="AO58" s="98"/>
      <c r="AP58" s="99"/>
      <c r="AQ58" s="100"/>
      <c r="AR58" s="102"/>
      <c r="AS58" s="98"/>
      <c r="AT58" s="99"/>
      <c r="AU58" s="98"/>
      <c r="AV58" s="99"/>
      <c r="AW58" s="98"/>
      <c r="AX58" s="99"/>
      <c r="AY58" s="98"/>
      <c r="AZ58" s="99"/>
      <c r="BA58" s="98"/>
      <c r="BB58" s="99"/>
      <c r="BC58" s="98"/>
      <c r="BD58" s="99"/>
      <c r="BE58" s="98"/>
      <c r="BF58" s="99"/>
      <c r="BG58" s="98"/>
      <c r="BH58" s="99"/>
      <c r="BI58" s="98"/>
      <c r="BJ58" s="99"/>
      <c r="BK58" s="98"/>
      <c r="BL58" s="99"/>
      <c r="BM58" s="98"/>
      <c r="BN58" s="99"/>
      <c r="BO58" s="98"/>
      <c r="BP58" s="99"/>
      <c r="BQ58" s="98"/>
      <c r="BR58" s="99"/>
      <c r="BS58" s="98"/>
      <c r="BT58" s="99"/>
      <c r="BU58" s="98"/>
      <c r="BV58" s="99"/>
      <c r="BW58" s="98"/>
      <c r="BX58" s="99"/>
      <c r="BY58" s="98"/>
      <c r="BZ58" s="99"/>
      <c r="CA58" s="98"/>
      <c r="CB58" s="99"/>
      <c r="CC58" s="94">
        <f t="shared" si="5"/>
        <v>0</v>
      </c>
      <c r="CD58" s="94">
        <f t="shared" si="6"/>
        <v>0</v>
      </c>
      <c r="CE58" s="95">
        <f t="shared" si="7"/>
        <v>0</v>
      </c>
      <c r="CF58" s="95">
        <f t="shared" si="8"/>
        <v>0</v>
      </c>
      <c r="CG58" s="94">
        <f t="shared" si="9"/>
        <v>0</v>
      </c>
      <c r="CH58" s="94">
        <f t="shared" si="10"/>
        <v>0</v>
      </c>
    </row>
    <row r="59" spans="2:86" ht="15.75" customHeight="1" thickBot="1" x14ac:dyDescent="0.25">
      <c r="B59" s="80" t="s">
        <v>218</v>
      </c>
      <c r="C59" s="98"/>
      <c r="D59" s="99"/>
      <c r="E59" s="98"/>
      <c r="F59" s="99"/>
      <c r="G59" s="98"/>
      <c r="H59" s="99"/>
      <c r="I59" s="98"/>
      <c r="J59" s="99"/>
      <c r="K59" s="98"/>
      <c r="L59" s="99"/>
      <c r="M59" s="98"/>
      <c r="N59" s="99"/>
      <c r="O59" s="98"/>
      <c r="P59" s="99"/>
      <c r="Q59" s="98"/>
      <c r="R59" s="99"/>
      <c r="S59" s="98"/>
      <c r="T59" s="99"/>
      <c r="U59" s="98"/>
      <c r="V59" s="99"/>
      <c r="W59" s="98"/>
      <c r="X59" s="99"/>
      <c r="Y59" s="98"/>
      <c r="Z59" s="99"/>
      <c r="AA59" s="98"/>
      <c r="AB59" s="99"/>
      <c r="AC59" s="98"/>
      <c r="AD59" s="99"/>
      <c r="AE59" s="98"/>
      <c r="AF59" s="99"/>
      <c r="AG59" s="98"/>
      <c r="AH59" s="99"/>
      <c r="AI59" s="98"/>
      <c r="AJ59" s="99"/>
      <c r="AK59" s="98"/>
      <c r="AL59" s="99"/>
      <c r="AM59" s="98"/>
      <c r="AN59" s="99"/>
      <c r="AO59" s="98"/>
      <c r="AP59" s="99"/>
      <c r="AQ59" s="100"/>
      <c r="AR59" s="102"/>
      <c r="AS59" s="98"/>
      <c r="AT59" s="99"/>
      <c r="AU59" s="98"/>
      <c r="AV59" s="99"/>
      <c r="AW59" s="98"/>
      <c r="AX59" s="99"/>
      <c r="AY59" s="98"/>
      <c r="AZ59" s="99"/>
      <c r="BA59" s="98"/>
      <c r="BB59" s="99"/>
      <c r="BC59" s="98"/>
      <c r="BD59" s="99"/>
      <c r="BE59" s="98"/>
      <c r="BF59" s="99"/>
      <c r="BG59" s="98"/>
      <c r="BH59" s="99"/>
      <c r="BI59" s="98"/>
      <c r="BJ59" s="99"/>
      <c r="BK59" s="98"/>
      <c r="BL59" s="99"/>
      <c r="BM59" s="98"/>
      <c r="BN59" s="99"/>
      <c r="BO59" s="98"/>
      <c r="BP59" s="99"/>
      <c r="BQ59" s="98"/>
      <c r="BR59" s="99"/>
      <c r="BS59" s="98"/>
      <c r="BT59" s="99"/>
      <c r="BU59" s="98"/>
      <c r="BV59" s="99"/>
      <c r="BW59" s="98"/>
      <c r="BX59" s="99"/>
      <c r="BY59" s="98"/>
      <c r="BZ59" s="99"/>
      <c r="CA59" s="98"/>
      <c r="CB59" s="99"/>
      <c r="CC59" s="94">
        <f t="shared" si="5"/>
        <v>0</v>
      </c>
      <c r="CD59" s="94">
        <f t="shared" si="6"/>
        <v>0</v>
      </c>
      <c r="CE59" s="95">
        <f t="shared" si="7"/>
        <v>0</v>
      </c>
      <c r="CF59" s="95">
        <f t="shared" si="8"/>
        <v>0</v>
      </c>
      <c r="CG59" s="94">
        <f t="shared" si="9"/>
        <v>0</v>
      </c>
      <c r="CH59" s="94">
        <f t="shared" si="10"/>
        <v>0</v>
      </c>
    </row>
    <row r="60" spans="2:86" ht="15.75" customHeight="1" thickBot="1" x14ac:dyDescent="0.25">
      <c r="B60" s="81" t="s">
        <v>219</v>
      </c>
      <c r="C60" s="98"/>
      <c r="D60" s="99"/>
      <c r="E60" s="98"/>
      <c r="F60" s="99"/>
      <c r="G60" s="98"/>
      <c r="H60" s="99"/>
      <c r="I60" s="98"/>
      <c r="J60" s="99"/>
      <c r="K60" s="98"/>
      <c r="L60" s="99"/>
      <c r="M60" s="98"/>
      <c r="N60" s="99"/>
      <c r="O60" s="98"/>
      <c r="P60" s="99"/>
      <c r="Q60" s="98"/>
      <c r="R60" s="99"/>
      <c r="S60" s="98"/>
      <c r="T60" s="99"/>
      <c r="U60" s="98"/>
      <c r="V60" s="99"/>
      <c r="W60" s="98"/>
      <c r="X60" s="99"/>
      <c r="Y60" s="98"/>
      <c r="Z60" s="99"/>
      <c r="AA60" s="98"/>
      <c r="AB60" s="99"/>
      <c r="AC60" s="98"/>
      <c r="AD60" s="99"/>
      <c r="AE60" s="98"/>
      <c r="AF60" s="99"/>
      <c r="AG60" s="98"/>
      <c r="AH60" s="99"/>
      <c r="AI60" s="98"/>
      <c r="AJ60" s="99"/>
      <c r="AK60" s="98"/>
      <c r="AL60" s="99"/>
      <c r="AM60" s="98"/>
      <c r="AN60" s="99"/>
      <c r="AO60" s="98"/>
      <c r="AP60" s="99"/>
      <c r="AQ60" s="100"/>
      <c r="AR60" s="102"/>
      <c r="AS60" s="98"/>
      <c r="AT60" s="99"/>
      <c r="AU60" s="98"/>
      <c r="AV60" s="99"/>
      <c r="AW60" s="98"/>
      <c r="AX60" s="99"/>
      <c r="AY60" s="98"/>
      <c r="AZ60" s="99"/>
      <c r="BA60" s="98"/>
      <c r="BB60" s="99"/>
      <c r="BC60" s="98"/>
      <c r="BD60" s="99"/>
      <c r="BE60" s="98"/>
      <c r="BF60" s="99"/>
      <c r="BG60" s="98"/>
      <c r="BH60" s="99"/>
      <c r="BI60" s="98"/>
      <c r="BJ60" s="99"/>
      <c r="BK60" s="98"/>
      <c r="BL60" s="99"/>
      <c r="BM60" s="98"/>
      <c r="BN60" s="99"/>
      <c r="BO60" s="98"/>
      <c r="BP60" s="99"/>
      <c r="BQ60" s="98"/>
      <c r="BR60" s="99"/>
      <c r="BS60" s="98"/>
      <c r="BT60" s="99"/>
      <c r="BU60" s="98"/>
      <c r="BV60" s="99"/>
      <c r="BW60" s="98"/>
      <c r="BX60" s="99"/>
      <c r="BY60" s="98"/>
      <c r="BZ60" s="99"/>
      <c r="CA60" s="98"/>
      <c r="CB60" s="99"/>
      <c r="CC60" s="94">
        <f t="shared" si="5"/>
        <v>0</v>
      </c>
      <c r="CD60" s="94">
        <f t="shared" si="6"/>
        <v>0</v>
      </c>
      <c r="CE60" s="95">
        <f t="shared" si="7"/>
        <v>0</v>
      </c>
      <c r="CF60" s="95">
        <f t="shared" si="8"/>
        <v>0</v>
      </c>
      <c r="CG60" s="94">
        <f t="shared" si="9"/>
        <v>0</v>
      </c>
      <c r="CH60" s="94">
        <f t="shared" si="10"/>
        <v>0</v>
      </c>
    </row>
    <row r="61" spans="2:86" ht="15.75" customHeight="1" thickBot="1" x14ac:dyDescent="0.25">
      <c r="B61" s="80" t="s">
        <v>221</v>
      </c>
      <c r="C61" s="98"/>
      <c r="D61" s="99"/>
      <c r="E61" s="98"/>
      <c r="F61" s="99"/>
      <c r="G61" s="98"/>
      <c r="H61" s="99"/>
      <c r="I61" s="98"/>
      <c r="J61" s="99"/>
      <c r="K61" s="98"/>
      <c r="L61" s="99"/>
      <c r="M61" s="98"/>
      <c r="N61" s="99"/>
      <c r="O61" s="98"/>
      <c r="P61" s="99"/>
      <c r="Q61" s="98"/>
      <c r="R61" s="99"/>
      <c r="S61" s="98"/>
      <c r="T61" s="99"/>
      <c r="U61" s="98"/>
      <c r="V61" s="99"/>
      <c r="W61" s="98"/>
      <c r="X61" s="99"/>
      <c r="Y61" s="98"/>
      <c r="Z61" s="99"/>
      <c r="AA61" s="98"/>
      <c r="AB61" s="99"/>
      <c r="AC61" s="98"/>
      <c r="AD61" s="99"/>
      <c r="AE61" s="98"/>
      <c r="AF61" s="99"/>
      <c r="AG61" s="98"/>
      <c r="AH61" s="99"/>
      <c r="AI61" s="98"/>
      <c r="AJ61" s="99"/>
      <c r="AK61" s="98"/>
      <c r="AL61" s="99"/>
      <c r="AM61" s="98"/>
      <c r="AN61" s="99"/>
      <c r="AO61" s="98"/>
      <c r="AP61" s="99"/>
      <c r="AQ61" s="100"/>
      <c r="AR61" s="102"/>
      <c r="AS61" s="98"/>
      <c r="AT61" s="99"/>
      <c r="AU61" s="98"/>
      <c r="AV61" s="99"/>
      <c r="AW61" s="98"/>
      <c r="AX61" s="99"/>
      <c r="AY61" s="98"/>
      <c r="AZ61" s="99"/>
      <c r="BA61" s="98"/>
      <c r="BB61" s="99"/>
      <c r="BC61" s="98"/>
      <c r="BD61" s="99"/>
      <c r="BE61" s="98"/>
      <c r="BF61" s="99"/>
      <c r="BG61" s="98"/>
      <c r="BH61" s="99"/>
      <c r="BI61" s="98"/>
      <c r="BJ61" s="99"/>
      <c r="BK61" s="98"/>
      <c r="BL61" s="99"/>
      <c r="BM61" s="98"/>
      <c r="BN61" s="99"/>
      <c r="BO61" s="98"/>
      <c r="BP61" s="99"/>
      <c r="BQ61" s="98"/>
      <c r="BR61" s="99"/>
      <c r="BS61" s="98"/>
      <c r="BT61" s="99"/>
      <c r="BU61" s="98"/>
      <c r="BV61" s="99"/>
      <c r="BW61" s="98"/>
      <c r="BX61" s="99"/>
      <c r="BY61" s="98"/>
      <c r="BZ61" s="99"/>
      <c r="CA61" s="98"/>
      <c r="CB61" s="99"/>
      <c r="CC61" s="94">
        <f t="shared" si="5"/>
        <v>0</v>
      </c>
      <c r="CD61" s="94">
        <f t="shared" si="6"/>
        <v>0</v>
      </c>
      <c r="CE61" s="95">
        <f t="shared" si="7"/>
        <v>0</v>
      </c>
      <c r="CF61" s="95">
        <f t="shared" si="8"/>
        <v>0</v>
      </c>
      <c r="CG61" s="94">
        <f t="shared" si="9"/>
        <v>0</v>
      </c>
      <c r="CH61" s="94">
        <f t="shared" si="10"/>
        <v>0</v>
      </c>
    </row>
    <row r="62" spans="2:86" ht="15.75" customHeight="1" thickBot="1" x14ac:dyDescent="0.25">
      <c r="B62" s="81" t="s">
        <v>232</v>
      </c>
      <c r="C62" s="98"/>
      <c r="D62" s="99"/>
      <c r="E62" s="98"/>
      <c r="F62" s="99"/>
      <c r="G62" s="98"/>
      <c r="H62" s="99"/>
      <c r="I62" s="98"/>
      <c r="J62" s="99"/>
      <c r="K62" s="98"/>
      <c r="L62" s="99"/>
      <c r="M62" s="98"/>
      <c r="N62" s="99"/>
      <c r="O62" s="98"/>
      <c r="P62" s="99"/>
      <c r="Q62" s="98"/>
      <c r="R62" s="99"/>
      <c r="S62" s="98"/>
      <c r="T62" s="99"/>
      <c r="U62" s="98"/>
      <c r="V62" s="99"/>
      <c r="W62" s="98"/>
      <c r="X62" s="99"/>
      <c r="Y62" s="98"/>
      <c r="Z62" s="99"/>
      <c r="AA62" s="98"/>
      <c r="AB62" s="99"/>
      <c r="AC62" s="98"/>
      <c r="AD62" s="99"/>
      <c r="AE62" s="98"/>
      <c r="AF62" s="99"/>
      <c r="AG62" s="98"/>
      <c r="AH62" s="99"/>
      <c r="AI62" s="98"/>
      <c r="AJ62" s="99"/>
      <c r="AK62" s="98"/>
      <c r="AL62" s="99"/>
      <c r="AM62" s="98"/>
      <c r="AN62" s="99"/>
      <c r="AO62" s="98"/>
      <c r="AP62" s="99"/>
      <c r="AQ62" s="100"/>
      <c r="AR62" s="102"/>
      <c r="AS62" s="98"/>
      <c r="AT62" s="99"/>
      <c r="AU62" s="98"/>
      <c r="AV62" s="99"/>
      <c r="AW62" s="98"/>
      <c r="AX62" s="99"/>
      <c r="AY62" s="98"/>
      <c r="AZ62" s="99"/>
      <c r="BA62" s="98"/>
      <c r="BB62" s="99"/>
      <c r="BC62" s="98"/>
      <c r="BD62" s="99"/>
      <c r="BE62" s="98"/>
      <c r="BF62" s="99"/>
      <c r="BG62" s="98"/>
      <c r="BH62" s="99"/>
      <c r="BI62" s="98"/>
      <c r="BJ62" s="99"/>
      <c r="BK62" s="98"/>
      <c r="BL62" s="99"/>
      <c r="BM62" s="98"/>
      <c r="BN62" s="99"/>
      <c r="BO62" s="98"/>
      <c r="BP62" s="99"/>
      <c r="BQ62" s="98"/>
      <c r="BR62" s="99"/>
      <c r="BS62" s="98"/>
      <c r="BT62" s="99"/>
      <c r="BU62" s="98"/>
      <c r="BV62" s="99"/>
      <c r="BW62" s="98"/>
      <c r="BX62" s="99"/>
      <c r="BY62" s="98"/>
      <c r="BZ62" s="99"/>
      <c r="CA62" s="98"/>
      <c r="CB62" s="99"/>
      <c r="CC62" s="94">
        <f t="shared" si="5"/>
        <v>0</v>
      </c>
      <c r="CD62" s="94">
        <f t="shared" si="6"/>
        <v>0</v>
      </c>
      <c r="CE62" s="95">
        <f t="shared" si="7"/>
        <v>0</v>
      </c>
      <c r="CF62" s="95">
        <f t="shared" si="8"/>
        <v>0</v>
      </c>
      <c r="CG62" s="94">
        <f t="shared" si="9"/>
        <v>0</v>
      </c>
      <c r="CH62" s="94">
        <f t="shared" si="10"/>
        <v>0</v>
      </c>
    </row>
    <row r="63" spans="2:86" ht="15.75" customHeight="1" thickBot="1" x14ac:dyDescent="0.25">
      <c r="B63" s="33" t="s">
        <v>233</v>
      </c>
      <c r="C63" s="98"/>
      <c r="D63" s="99"/>
      <c r="E63" s="98"/>
      <c r="F63" s="99"/>
      <c r="G63" s="98"/>
      <c r="H63" s="99"/>
      <c r="I63" s="98"/>
      <c r="J63" s="99"/>
      <c r="K63" s="98"/>
      <c r="L63" s="99"/>
      <c r="M63" s="98"/>
      <c r="N63" s="99"/>
      <c r="O63" s="98"/>
      <c r="P63" s="99"/>
      <c r="Q63" s="98"/>
      <c r="R63" s="99"/>
      <c r="S63" s="98"/>
      <c r="T63" s="99"/>
      <c r="U63" s="98"/>
      <c r="V63" s="99"/>
      <c r="W63" s="98"/>
      <c r="X63" s="99"/>
      <c r="Y63" s="98"/>
      <c r="Z63" s="99"/>
      <c r="AA63" s="98"/>
      <c r="AB63" s="99"/>
      <c r="AC63" s="98"/>
      <c r="AD63" s="99"/>
      <c r="AE63" s="98"/>
      <c r="AF63" s="99"/>
      <c r="AG63" s="98"/>
      <c r="AH63" s="99"/>
      <c r="AI63" s="98"/>
      <c r="AJ63" s="99"/>
      <c r="AK63" s="98"/>
      <c r="AL63" s="99"/>
      <c r="AM63" s="98"/>
      <c r="AN63" s="99"/>
      <c r="AO63" s="98"/>
      <c r="AP63" s="99"/>
      <c r="AQ63" s="100"/>
      <c r="AR63" s="102"/>
      <c r="AS63" s="98"/>
      <c r="AT63" s="99"/>
      <c r="AU63" s="98"/>
      <c r="AV63" s="99"/>
      <c r="AW63" s="98"/>
      <c r="AX63" s="99"/>
      <c r="AY63" s="98"/>
      <c r="AZ63" s="99"/>
      <c r="BA63" s="98"/>
      <c r="BB63" s="99"/>
      <c r="BC63" s="98"/>
      <c r="BD63" s="99"/>
      <c r="BE63" s="98"/>
      <c r="BF63" s="99"/>
      <c r="BG63" s="98"/>
      <c r="BH63" s="99"/>
      <c r="BI63" s="98"/>
      <c r="BJ63" s="99"/>
      <c r="BK63" s="98"/>
      <c r="BL63" s="99"/>
      <c r="BM63" s="98"/>
      <c r="BN63" s="99"/>
      <c r="BO63" s="98"/>
      <c r="BP63" s="99"/>
      <c r="BQ63" s="98"/>
      <c r="BR63" s="99"/>
      <c r="BS63" s="98"/>
      <c r="BT63" s="99"/>
      <c r="BU63" s="98"/>
      <c r="BV63" s="99"/>
      <c r="BW63" s="98"/>
      <c r="BX63" s="99"/>
      <c r="BY63" s="98"/>
      <c r="BZ63" s="99"/>
      <c r="CA63" s="98"/>
      <c r="CB63" s="99"/>
      <c r="CC63" s="94">
        <f t="shared" si="5"/>
        <v>0</v>
      </c>
      <c r="CD63" s="94">
        <f t="shared" si="6"/>
        <v>0</v>
      </c>
      <c r="CE63" s="95">
        <f t="shared" si="7"/>
        <v>0</v>
      </c>
      <c r="CF63" s="95">
        <f t="shared" si="8"/>
        <v>0</v>
      </c>
      <c r="CG63" s="94">
        <f t="shared" si="9"/>
        <v>0</v>
      </c>
      <c r="CH63" s="94">
        <f t="shared" si="10"/>
        <v>0</v>
      </c>
    </row>
    <row r="64" spans="2:86" ht="15.75" customHeight="1" thickBot="1" x14ac:dyDescent="0.25">
      <c r="B64" s="87" t="s">
        <v>265</v>
      </c>
      <c r="C64" s="98"/>
      <c r="D64" s="99"/>
      <c r="E64" s="98"/>
      <c r="F64" s="99"/>
      <c r="G64" s="98"/>
      <c r="H64" s="99"/>
      <c r="I64" s="98"/>
      <c r="J64" s="99"/>
      <c r="K64" s="98"/>
      <c r="L64" s="99"/>
      <c r="M64" s="98"/>
      <c r="N64" s="99"/>
      <c r="O64" s="98"/>
      <c r="P64" s="99"/>
      <c r="Q64" s="98"/>
      <c r="R64" s="99"/>
      <c r="S64" s="98"/>
      <c r="T64" s="99"/>
      <c r="U64" s="98"/>
      <c r="V64" s="99"/>
      <c r="W64" s="98"/>
      <c r="X64" s="99"/>
      <c r="Y64" s="98"/>
      <c r="Z64" s="99"/>
      <c r="AA64" s="98"/>
      <c r="AB64" s="99"/>
      <c r="AC64" s="98"/>
      <c r="AD64" s="99"/>
      <c r="AE64" s="98"/>
      <c r="AF64" s="99"/>
      <c r="AG64" s="98"/>
      <c r="AH64" s="99"/>
      <c r="AI64" s="98"/>
      <c r="AJ64" s="99"/>
      <c r="AK64" s="98"/>
      <c r="AL64" s="99"/>
      <c r="AM64" s="98"/>
      <c r="AN64" s="99"/>
      <c r="AO64" s="98"/>
      <c r="AP64" s="99"/>
      <c r="AQ64" s="100"/>
      <c r="AR64" s="102"/>
      <c r="AS64" s="98"/>
      <c r="AT64" s="99"/>
      <c r="AU64" s="98"/>
      <c r="AV64" s="99"/>
      <c r="AW64" s="98"/>
      <c r="AX64" s="99"/>
      <c r="AY64" s="98"/>
      <c r="AZ64" s="99"/>
      <c r="BA64" s="98"/>
      <c r="BB64" s="99"/>
      <c r="BC64" s="98"/>
      <c r="BD64" s="99"/>
      <c r="BE64" s="98"/>
      <c r="BF64" s="99"/>
      <c r="BG64" s="98"/>
      <c r="BH64" s="99"/>
      <c r="BI64" s="98"/>
      <c r="BJ64" s="99"/>
      <c r="BK64" s="98"/>
      <c r="BL64" s="99"/>
      <c r="BM64" s="98"/>
      <c r="BN64" s="99"/>
      <c r="BO64" s="98"/>
      <c r="BP64" s="99"/>
      <c r="BQ64" s="98"/>
      <c r="BR64" s="99"/>
      <c r="BS64" s="98"/>
      <c r="BT64" s="99"/>
      <c r="BU64" s="98"/>
      <c r="BV64" s="99"/>
      <c r="BW64" s="98"/>
      <c r="BX64" s="99"/>
      <c r="BY64" s="98"/>
      <c r="BZ64" s="99"/>
      <c r="CA64" s="98"/>
      <c r="CB64" s="99"/>
      <c r="CC64" s="94">
        <f t="shared" si="5"/>
        <v>0</v>
      </c>
      <c r="CD64" s="94">
        <f t="shared" si="6"/>
        <v>0</v>
      </c>
      <c r="CE64" s="95">
        <f t="shared" si="7"/>
        <v>0</v>
      </c>
      <c r="CF64" s="95">
        <f t="shared" si="8"/>
        <v>0</v>
      </c>
      <c r="CG64" s="94">
        <f t="shared" si="9"/>
        <v>0</v>
      </c>
      <c r="CH64" s="94">
        <f t="shared" si="10"/>
        <v>0</v>
      </c>
    </row>
    <row r="65" spans="2:86" ht="15.75" customHeight="1" thickBot="1" x14ac:dyDescent="0.25">
      <c r="B65" s="80" t="s">
        <v>266</v>
      </c>
      <c r="C65" s="98"/>
      <c r="D65" s="99"/>
      <c r="E65" s="98"/>
      <c r="F65" s="99"/>
      <c r="G65" s="98"/>
      <c r="H65" s="99"/>
      <c r="I65" s="98"/>
      <c r="J65" s="99"/>
      <c r="K65" s="98"/>
      <c r="L65" s="99"/>
      <c r="M65" s="98"/>
      <c r="N65" s="99"/>
      <c r="O65" s="98"/>
      <c r="P65" s="99"/>
      <c r="Q65" s="98"/>
      <c r="R65" s="99"/>
      <c r="S65" s="98"/>
      <c r="T65" s="99"/>
      <c r="U65" s="98"/>
      <c r="V65" s="99"/>
      <c r="W65" s="98"/>
      <c r="X65" s="99"/>
      <c r="Y65" s="98"/>
      <c r="Z65" s="99"/>
      <c r="AA65" s="98"/>
      <c r="AB65" s="99"/>
      <c r="AC65" s="98"/>
      <c r="AD65" s="99"/>
      <c r="AE65" s="98"/>
      <c r="AF65" s="99"/>
      <c r="AG65" s="98"/>
      <c r="AH65" s="99"/>
      <c r="AI65" s="98"/>
      <c r="AJ65" s="99"/>
      <c r="AK65" s="98"/>
      <c r="AL65" s="99"/>
      <c r="AM65" s="98"/>
      <c r="AN65" s="99"/>
      <c r="AO65" s="98"/>
      <c r="AP65" s="99"/>
      <c r="AQ65" s="100"/>
      <c r="AR65" s="102"/>
      <c r="AS65" s="98"/>
      <c r="AT65" s="99"/>
      <c r="AU65" s="98"/>
      <c r="AV65" s="99"/>
      <c r="AW65" s="98"/>
      <c r="AX65" s="99"/>
      <c r="AY65" s="98"/>
      <c r="AZ65" s="99"/>
      <c r="BA65" s="98"/>
      <c r="BB65" s="99"/>
      <c r="BC65" s="98"/>
      <c r="BD65" s="99"/>
      <c r="BE65" s="98"/>
      <c r="BF65" s="99"/>
      <c r="BG65" s="98"/>
      <c r="BH65" s="99"/>
      <c r="BI65" s="98"/>
      <c r="BJ65" s="99"/>
      <c r="BK65" s="98"/>
      <c r="BL65" s="99"/>
      <c r="BM65" s="98"/>
      <c r="BN65" s="99"/>
      <c r="BO65" s="98"/>
      <c r="BP65" s="99"/>
      <c r="BQ65" s="98"/>
      <c r="BR65" s="99"/>
      <c r="BS65" s="98"/>
      <c r="BT65" s="99"/>
      <c r="BU65" s="98"/>
      <c r="BV65" s="99"/>
      <c r="BW65" s="98"/>
      <c r="BX65" s="99"/>
      <c r="BY65" s="98"/>
      <c r="BZ65" s="99"/>
      <c r="CA65" s="98"/>
      <c r="CB65" s="99"/>
      <c r="CC65" s="94">
        <f t="shared" si="5"/>
        <v>0</v>
      </c>
      <c r="CD65" s="94">
        <f t="shared" si="6"/>
        <v>0</v>
      </c>
      <c r="CE65" s="95">
        <f t="shared" si="7"/>
        <v>0</v>
      </c>
      <c r="CF65" s="95">
        <f t="shared" si="8"/>
        <v>0</v>
      </c>
      <c r="CG65" s="94">
        <f t="shared" si="9"/>
        <v>0</v>
      </c>
      <c r="CH65" s="94">
        <f t="shared" si="10"/>
        <v>0</v>
      </c>
    </row>
    <row r="66" spans="2:86" ht="15.75" customHeight="1" thickBot="1" x14ac:dyDescent="0.25">
      <c r="B66" s="80" t="s">
        <v>267</v>
      </c>
      <c r="C66" s="98"/>
      <c r="D66" s="99"/>
      <c r="E66" s="98"/>
      <c r="F66" s="99"/>
      <c r="G66" s="98"/>
      <c r="H66" s="99"/>
      <c r="I66" s="98"/>
      <c r="J66" s="99"/>
      <c r="K66" s="98"/>
      <c r="L66" s="99"/>
      <c r="M66" s="98"/>
      <c r="N66" s="99"/>
      <c r="O66" s="98"/>
      <c r="P66" s="99"/>
      <c r="Q66" s="98"/>
      <c r="R66" s="99"/>
      <c r="S66" s="98"/>
      <c r="T66" s="99"/>
      <c r="U66" s="98"/>
      <c r="V66" s="99"/>
      <c r="W66" s="98"/>
      <c r="X66" s="99"/>
      <c r="Y66" s="98"/>
      <c r="Z66" s="99"/>
      <c r="AA66" s="98"/>
      <c r="AB66" s="99"/>
      <c r="AC66" s="98"/>
      <c r="AD66" s="99"/>
      <c r="AE66" s="98"/>
      <c r="AF66" s="99"/>
      <c r="AG66" s="98"/>
      <c r="AH66" s="99"/>
      <c r="AI66" s="98"/>
      <c r="AJ66" s="99"/>
      <c r="AK66" s="98"/>
      <c r="AL66" s="99"/>
      <c r="AM66" s="98"/>
      <c r="AN66" s="99"/>
      <c r="AO66" s="98"/>
      <c r="AP66" s="99"/>
      <c r="AQ66" s="100"/>
      <c r="AR66" s="102"/>
      <c r="AS66" s="98"/>
      <c r="AT66" s="99"/>
      <c r="AU66" s="98"/>
      <c r="AV66" s="99"/>
      <c r="AW66" s="98"/>
      <c r="AX66" s="99"/>
      <c r="AY66" s="98"/>
      <c r="AZ66" s="99"/>
      <c r="BA66" s="98"/>
      <c r="BB66" s="99"/>
      <c r="BC66" s="98"/>
      <c r="BD66" s="99"/>
      <c r="BE66" s="98"/>
      <c r="BF66" s="99"/>
      <c r="BG66" s="98"/>
      <c r="BH66" s="99"/>
      <c r="BI66" s="98"/>
      <c r="BJ66" s="99"/>
      <c r="BK66" s="98"/>
      <c r="BL66" s="99"/>
      <c r="BM66" s="98"/>
      <c r="BN66" s="99"/>
      <c r="BO66" s="98"/>
      <c r="BP66" s="99"/>
      <c r="BQ66" s="98"/>
      <c r="BR66" s="99"/>
      <c r="BS66" s="98"/>
      <c r="BT66" s="99"/>
      <c r="BU66" s="98"/>
      <c r="BV66" s="99"/>
      <c r="BW66" s="98"/>
      <c r="BX66" s="99"/>
      <c r="BY66" s="98"/>
      <c r="BZ66" s="99"/>
      <c r="CA66" s="98"/>
      <c r="CB66" s="99"/>
      <c r="CC66" s="94">
        <f t="shared" si="5"/>
        <v>0</v>
      </c>
      <c r="CD66" s="94">
        <f t="shared" si="6"/>
        <v>0</v>
      </c>
      <c r="CE66" s="95">
        <f t="shared" si="7"/>
        <v>0</v>
      </c>
      <c r="CF66" s="95">
        <f t="shared" si="8"/>
        <v>0</v>
      </c>
      <c r="CG66" s="94">
        <f t="shared" si="9"/>
        <v>0</v>
      </c>
      <c r="CH66" s="94">
        <f t="shared" si="10"/>
        <v>0</v>
      </c>
    </row>
    <row r="67" spans="2:86" ht="15.75" customHeight="1" x14ac:dyDescent="0.2">
      <c r="B67" s="107" t="s">
        <v>272</v>
      </c>
      <c r="C67" s="108">
        <v>1</v>
      </c>
      <c r="D67" s="109"/>
      <c r="E67" s="108">
        <v>1</v>
      </c>
      <c r="F67" s="109"/>
      <c r="G67" s="108"/>
      <c r="H67" s="109"/>
      <c r="I67" s="108"/>
      <c r="J67" s="109"/>
      <c r="K67" s="108"/>
      <c r="L67" s="109"/>
      <c r="M67" s="108"/>
      <c r="N67" s="109"/>
      <c r="O67" s="108"/>
      <c r="P67" s="109"/>
      <c r="Q67" s="108"/>
      <c r="R67" s="109"/>
      <c r="S67" s="108"/>
      <c r="T67" s="109"/>
      <c r="U67" s="108"/>
      <c r="V67" s="109"/>
      <c r="W67" s="108"/>
      <c r="X67" s="109"/>
      <c r="Y67" s="108"/>
      <c r="Z67" s="109"/>
      <c r="AA67" s="108"/>
      <c r="AB67" s="109"/>
      <c r="AC67" s="108"/>
      <c r="AD67" s="109"/>
      <c r="AE67" s="108"/>
      <c r="AF67" s="109"/>
      <c r="AG67" s="108"/>
      <c r="AH67" s="109"/>
      <c r="AI67" s="108"/>
      <c r="AJ67" s="109"/>
      <c r="AK67" s="108"/>
      <c r="AL67" s="109"/>
      <c r="AM67" s="108"/>
      <c r="AN67" s="109"/>
      <c r="AO67" s="108"/>
      <c r="AP67" s="109"/>
      <c r="AQ67" s="100"/>
      <c r="AR67" s="109"/>
      <c r="AS67" s="108"/>
      <c r="AT67" s="109"/>
      <c r="AU67" s="108"/>
      <c r="AV67" s="109"/>
      <c r="AW67" s="108"/>
      <c r="AX67" s="109"/>
      <c r="AY67" s="108"/>
      <c r="AZ67" s="109"/>
      <c r="BA67" s="108"/>
      <c r="BB67" s="109"/>
      <c r="BC67" s="108"/>
      <c r="BD67" s="109"/>
      <c r="BE67" s="108"/>
      <c r="BF67" s="109"/>
      <c r="BG67" s="108"/>
      <c r="BH67" s="109"/>
      <c r="BI67" s="108"/>
      <c r="BJ67" s="109"/>
      <c r="BK67" s="108"/>
      <c r="BL67" s="109"/>
      <c r="BM67" s="108"/>
      <c r="BN67" s="109"/>
      <c r="BO67" s="108"/>
      <c r="BP67" s="109"/>
      <c r="BQ67" s="108"/>
      <c r="BR67" s="109"/>
      <c r="BS67" s="108"/>
      <c r="BT67" s="109"/>
      <c r="BU67" s="108"/>
      <c r="BV67" s="109"/>
      <c r="BW67" s="108"/>
      <c r="BX67" s="109"/>
      <c r="BY67" s="108"/>
      <c r="BZ67" s="109"/>
      <c r="CA67" s="108"/>
      <c r="CB67" s="109"/>
      <c r="CC67" s="94">
        <f t="shared" si="5"/>
        <v>0</v>
      </c>
      <c r="CD67" s="94">
        <f t="shared" si="6"/>
        <v>0</v>
      </c>
      <c r="CE67" s="95">
        <f t="shared" si="7"/>
        <v>2</v>
      </c>
      <c r="CF67" s="95">
        <f t="shared" si="8"/>
        <v>0</v>
      </c>
      <c r="CG67" s="94">
        <f t="shared" si="9"/>
        <v>2</v>
      </c>
      <c r="CH67" s="94">
        <f t="shared" si="10"/>
        <v>0</v>
      </c>
    </row>
    <row r="68" spans="2:86" ht="15.75" customHeight="1" x14ac:dyDescent="0.2"/>
    <row r="69" spans="2:86" ht="15.75" customHeight="1" x14ac:dyDescent="0.2"/>
    <row r="70" spans="2:86" ht="15.75" customHeight="1" x14ac:dyDescent="0.2"/>
    <row r="71" spans="2:86" ht="15.75" customHeight="1" x14ac:dyDescent="0.2"/>
    <row r="72" spans="2:86" ht="15.75" customHeight="1" x14ac:dyDescent="0.2"/>
    <row r="73" spans="2:86" ht="15.75" customHeight="1" x14ac:dyDescent="0.2"/>
    <row r="74" spans="2:86" ht="15.75" customHeight="1" x14ac:dyDescent="0.2"/>
    <row r="75" spans="2:86" ht="15.75" customHeight="1" x14ac:dyDescent="0.2"/>
    <row r="76" spans="2:86" ht="15.75" customHeight="1" x14ac:dyDescent="0.2"/>
    <row r="77" spans="2:86" ht="15.75" customHeight="1" x14ac:dyDescent="0.2"/>
    <row r="78" spans="2:86" ht="15.75" customHeight="1" x14ac:dyDescent="0.2"/>
    <row r="79" spans="2:86" ht="15.75" customHeight="1" x14ac:dyDescent="0.2"/>
    <row r="80" spans="2:8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7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CM2:CN2"/>
    <mergeCell ref="BQ2:BR2"/>
    <mergeCell ref="BS2:BT2"/>
    <mergeCell ref="BU2:BV2"/>
    <mergeCell ref="BW2:BX2"/>
    <mergeCell ref="BY2:BZ2"/>
    <mergeCell ref="CA2:CB2"/>
    <mergeCell ref="DA2:DB2"/>
    <mergeCell ref="DC2:DD2"/>
    <mergeCell ref="A4:A26"/>
    <mergeCell ref="A27:A34"/>
    <mergeCell ref="A35:A43"/>
    <mergeCell ref="CO2:CP2"/>
    <mergeCell ref="CQ2:CR2"/>
    <mergeCell ref="CS2:CT2"/>
    <mergeCell ref="CU2:CV2"/>
    <mergeCell ref="CW2:CX2"/>
    <mergeCell ref="CY2:CZ2"/>
    <mergeCell ref="CC2:CD2"/>
    <mergeCell ref="CE2:CF2"/>
    <mergeCell ref="CG2:CH2"/>
    <mergeCell ref="CI2:CJ2"/>
    <mergeCell ref="CK2:CL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CFC5-4E27-4927-A461-342442C3ADF8}">
  <sheetPr>
    <outlinePr summaryBelow="0" summaryRight="0"/>
  </sheetPr>
  <dimension ref="A1:DH1001"/>
  <sheetViews>
    <sheetView zoomScaleNormal="100" workbookViewId="0">
      <pane xSplit="2" ySplit="3" topLeftCell="BJ4" activePane="bottomRight" state="frozen"/>
      <selection pane="topRight" activeCell="C1" sqref="C1"/>
      <selection pane="bottomLeft" activeCell="A4" sqref="A4"/>
      <selection pane="bottomRight" activeCell="DE25" sqref="DE25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82" width="6.85546875" style="23" hidden="1" customWidth="1"/>
    <col min="83" max="110" width="6.85546875" style="23" customWidth="1"/>
    <col min="111" max="16384" width="12.5703125" style="23"/>
  </cols>
  <sheetData>
    <row r="1" spans="1:112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112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176</v>
      </c>
      <c r="CP2" s="123"/>
      <c r="CQ2" s="122" t="s">
        <v>177</v>
      </c>
      <c r="CR2" s="123"/>
      <c r="CS2" s="122" t="s">
        <v>178</v>
      </c>
      <c r="CT2" s="123"/>
      <c r="CU2" s="122" t="s">
        <v>179</v>
      </c>
      <c r="CV2" s="123"/>
      <c r="CW2" s="122" t="s">
        <v>180</v>
      </c>
      <c r="CX2" s="123"/>
      <c r="CY2" s="122" t="s">
        <v>181</v>
      </c>
      <c r="CZ2" s="123"/>
      <c r="DA2" s="122" t="s">
        <v>182</v>
      </c>
      <c r="DB2" s="123"/>
      <c r="DC2" s="122" t="s">
        <v>183</v>
      </c>
      <c r="DD2" s="123"/>
      <c r="DE2" s="134" t="s">
        <v>277</v>
      </c>
      <c r="DF2" s="123"/>
      <c r="DG2" s="122" t="s">
        <v>82</v>
      </c>
      <c r="DH2" s="123"/>
    </row>
    <row r="3" spans="1:112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  <c r="CQ3" s="28" t="s">
        <v>32</v>
      </c>
      <c r="CR3" s="29" t="s">
        <v>33</v>
      </c>
      <c r="CS3" s="28" t="s">
        <v>32</v>
      </c>
      <c r="CT3" s="29" t="s">
        <v>33</v>
      </c>
      <c r="CU3" s="28" t="s">
        <v>32</v>
      </c>
      <c r="CV3" s="29" t="s">
        <v>33</v>
      </c>
      <c r="CW3" s="28" t="s">
        <v>32</v>
      </c>
      <c r="CX3" s="29" t="s">
        <v>33</v>
      </c>
      <c r="CY3" s="28" t="s">
        <v>32</v>
      </c>
      <c r="CZ3" s="29" t="s">
        <v>33</v>
      </c>
      <c r="DA3" s="28" t="s">
        <v>32</v>
      </c>
      <c r="DB3" s="29" t="s">
        <v>33</v>
      </c>
      <c r="DC3" s="28" t="s">
        <v>32</v>
      </c>
      <c r="DD3" s="29" t="s">
        <v>33</v>
      </c>
      <c r="DE3" s="28" t="s">
        <v>32</v>
      </c>
      <c r="DF3" s="29" t="s">
        <v>33</v>
      </c>
      <c r="DG3" s="28" t="s">
        <v>32</v>
      </c>
      <c r="DH3" s="29" t="s">
        <v>33</v>
      </c>
    </row>
    <row r="4" spans="1:112" ht="15.75" customHeight="1" x14ac:dyDescent="0.2">
      <c r="A4" s="124" t="s">
        <v>34</v>
      </c>
      <c r="B4" s="30" t="s">
        <v>101</v>
      </c>
      <c r="C4" s="31">
        <v>1</v>
      </c>
      <c r="D4" s="32"/>
      <c r="E4" s="31">
        <v>1</v>
      </c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/>
      <c r="BL4" s="32"/>
      <c r="BM4" s="31"/>
      <c r="BN4" s="32"/>
      <c r="BO4" s="31">
        <v>1</v>
      </c>
      <c r="BP4" s="32"/>
      <c r="BQ4" s="31"/>
      <c r="BR4" s="32"/>
      <c r="BS4" s="31"/>
      <c r="BT4" s="32"/>
      <c r="BU4" s="31"/>
      <c r="BV4" s="32"/>
      <c r="BW4" s="31">
        <v>1</v>
      </c>
      <c r="BX4" s="32"/>
      <c r="BY4" s="31"/>
      <c r="BZ4" s="32"/>
      <c r="CA4" s="31"/>
      <c r="CB4" s="32"/>
      <c r="CC4" s="31"/>
      <c r="CD4" s="32"/>
      <c r="CE4" s="31"/>
      <c r="CF4" s="32"/>
      <c r="CG4" s="31"/>
      <c r="CH4" s="32"/>
      <c r="CI4" s="31"/>
      <c r="CJ4" s="32"/>
      <c r="CK4" s="31"/>
      <c r="CL4" s="32"/>
      <c r="CM4" s="31"/>
      <c r="CN4" s="32"/>
      <c r="CO4" s="31"/>
      <c r="CP4" s="32"/>
      <c r="CQ4" s="31"/>
      <c r="CR4" s="32"/>
      <c r="CS4" s="31"/>
      <c r="CT4" s="32"/>
      <c r="CU4" s="31">
        <v>2</v>
      </c>
      <c r="CV4" s="32"/>
      <c r="CW4" s="31"/>
      <c r="CX4" s="32"/>
      <c r="CY4" s="31"/>
      <c r="CZ4" s="32"/>
      <c r="DA4" s="31"/>
      <c r="DB4" s="32"/>
      <c r="DC4" s="31"/>
      <c r="DD4" s="32"/>
      <c r="DE4" s="31">
        <v>4</v>
      </c>
      <c r="DF4" s="32"/>
      <c r="DG4" s="31">
        <f>C4+E4+G4+I4+K4+M4+O4+Q4+S4+U4+W4+Y4+AA4+AC4+AE4+AG4+AI4+AK4+AM4+AO4+AQ4+AS4+AU4+AW4+AY4+BA4+BC4+BE4+BG4+BI4+CE4+CG4+CI4+CK4+CM4+CO4+CQ4+CS4+CU4+CW4+CY4+DA4+DC4+DE4</f>
        <v>8</v>
      </c>
      <c r="DH4" s="32">
        <f>D4+F4+H4+J4+L4+N4+P4+R4+T4+V4+X4+Z4+AB4+AD4+AF4+AH4+AJ4+AL4+AN4+AP4+AR4+AT4+AV4+AX4+AZ4+BB4+BD4+BF4+BH4+BJ4+CF4+CH4+CJ4+CL4+CN4+CP4+CR4+CT4+CV4+CX4+CZ4+DB4+DD4+DF4</f>
        <v>0</v>
      </c>
    </row>
    <row r="5" spans="1:112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>
        <v>4</v>
      </c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/>
      <c r="BP5" s="35"/>
      <c r="BQ5" s="34"/>
      <c r="BR5" s="35"/>
      <c r="BS5" s="34"/>
      <c r="BT5" s="35"/>
      <c r="BU5" s="34"/>
      <c r="BV5" s="35"/>
      <c r="BW5" s="34"/>
      <c r="BX5" s="35"/>
      <c r="BY5" s="34"/>
      <c r="BZ5" s="35"/>
      <c r="CA5" s="34"/>
      <c r="CB5" s="35"/>
      <c r="CC5" s="34"/>
      <c r="CD5" s="35"/>
      <c r="CE5" s="34"/>
      <c r="CF5" s="35"/>
      <c r="CG5" s="34"/>
      <c r="CH5" s="35"/>
      <c r="CI5" s="34"/>
      <c r="CJ5" s="35"/>
      <c r="CK5" s="34"/>
      <c r="CL5" s="35"/>
      <c r="CM5" s="34"/>
      <c r="CN5" s="35"/>
      <c r="CO5" s="34"/>
      <c r="CP5" s="35"/>
      <c r="CQ5" s="34"/>
      <c r="CR5" s="35"/>
      <c r="CS5" s="34"/>
      <c r="CT5" s="35"/>
      <c r="CU5" s="34"/>
      <c r="CV5" s="35"/>
      <c r="CW5" s="34"/>
      <c r="CX5" s="35"/>
      <c r="CY5" s="34"/>
      <c r="CZ5" s="35"/>
      <c r="DA5" s="34"/>
      <c r="DB5" s="35"/>
      <c r="DC5" s="34"/>
      <c r="DD5" s="35"/>
      <c r="DE5" s="34"/>
      <c r="DF5" s="35"/>
      <c r="DG5" s="34">
        <f t="shared" ref="DG5:DG66" si="0">C5+E5+G5+I5+K5+M5+O5+Q5+S5+U5+W5+Y5+AA5+AC5+AE5+AG5+AI5+AK5+AM5+AO5+AQ5+AS5+AU5+AW5+AY5+BA5+BC5+BE5+BG5+BI5+CE5+CG5+CI5+CK5+CM5+CO5+CQ5+CS5+CU5+CW5+CY5+DA5+DC5+DE5</f>
        <v>4</v>
      </c>
      <c r="DH5" s="35">
        <f t="shared" ref="DH5:DH66" si="1">D5+F5+H5+J5+L5+N5+P5+R5+T5+V5+X5+Z5+AB5+AD5+AF5+AH5+AJ5+AL5+AN5+AP5+AR5+AT5+AV5+AX5+AZ5+BB5+BD5+BF5+BH5+BJ5+CF5+CH5+CJ5+CL5+CN5+CP5+CR5+CT5+CV5+CX5+CZ5+DB5+DD5+DF5</f>
        <v>0</v>
      </c>
    </row>
    <row r="6" spans="1:112" ht="15.75" customHeight="1" x14ac:dyDescent="0.2">
      <c r="A6" s="132"/>
      <c r="B6" s="33" t="s">
        <v>103</v>
      </c>
      <c r="C6" s="34"/>
      <c r="D6" s="35">
        <v>1</v>
      </c>
      <c r="E6" s="34">
        <v>5</v>
      </c>
      <c r="F6" s="35"/>
      <c r="G6" s="34">
        <v>11</v>
      </c>
      <c r="H6" s="35">
        <v>3</v>
      </c>
      <c r="I6" s="34">
        <v>3</v>
      </c>
      <c r="J6" s="35">
        <v>1</v>
      </c>
      <c r="K6" s="34">
        <v>2</v>
      </c>
      <c r="L6" s="35">
        <v>2</v>
      </c>
      <c r="M6" s="34">
        <v>1</v>
      </c>
      <c r="N6" s="35"/>
      <c r="O6" s="34">
        <v>2</v>
      </c>
      <c r="P6" s="35">
        <v>1</v>
      </c>
      <c r="Q6" s="34">
        <v>2</v>
      </c>
      <c r="R6" s="35">
        <v>11</v>
      </c>
      <c r="S6" s="34"/>
      <c r="T6" s="35"/>
      <c r="U6" s="34">
        <v>3</v>
      </c>
      <c r="V6" s="35">
        <v>3</v>
      </c>
      <c r="W6" s="34">
        <v>4</v>
      </c>
      <c r="X6" s="35"/>
      <c r="Y6" s="34">
        <v>1</v>
      </c>
      <c r="Z6" s="35">
        <v>1</v>
      </c>
      <c r="AA6" s="34">
        <v>1</v>
      </c>
      <c r="AB6" s="35">
        <v>1</v>
      </c>
      <c r="AC6" s="34">
        <v>3</v>
      </c>
      <c r="AD6" s="35"/>
      <c r="AE6" s="34"/>
      <c r="AF6" s="35"/>
      <c r="AG6" s="34">
        <v>2</v>
      </c>
      <c r="AH6" s="35"/>
      <c r="AI6" s="34">
        <v>2</v>
      </c>
      <c r="AJ6" s="35">
        <v>8</v>
      </c>
      <c r="AK6" s="34">
        <v>2</v>
      </c>
      <c r="AL6" s="35">
        <v>11</v>
      </c>
      <c r="AM6" s="34"/>
      <c r="AN6" s="35"/>
      <c r="AO6" s="34">
        <v>4</v>
      </c>
      <c r="AP6" s="35">
        <v>2</v>
      </c>
      <c r="AQ6" s="34"/>
      <c r="AR6" s="35"/>
      <c r="AS6" s="34"/>
      <c r="AT6" s="35"/>
      <c r="AU6" s="34">
        <v>5</v>
      </c>
      <c r="AV6" s="35"/>
      <c r="AW6" s="34">
        <v>8</v>
      </c>
      <c r="AX6" s="35">
        <v>21</v>
      </c>
      <c r="AY6" s="34"/>
      <c r="AZ6" s="35"/>
      <c r="BA6" s="34">
        <v>6</v>
      </c>
      <c r="BB6" s="35">
        <v>12</v>
      </c>
      <c r="BC6" s="34">
        <v>4</v>
      </c>
      <c r="BD6" s="35"/>
      <c r="BE6" s="34"/>
      <c r="BF6" s="35"/>
      <c r="BG6" s="34"/>
      <c r="BH6" s="35"/>
      <c r="BI6" s="34">
        <v>4</v>
      </c>
      <c r="BJ6" s="35"/>
      <c r="BK6" s="34">
        <v>8</v>
      </c>
      <c r="BL6" s="35"/>
      <c r="BM6" s="34"/>
      <c r="BN6" s="35"/>
      <c r="BO6" s="34">
        <v>4</v>
      </c>
      <c r="BP6" s="35"/>
      <c r="BQ6" s="34">
        <v>3</v>
      </c>
      <c r="BR6" s="35">
        <v>5</v>
      </c>
      <c r="BS6" s="34"/>
      <c r="BT6" s="35"/>
      <c r="BU6" s="34"/>
      <c r="BV6" s="35"/>
      <c r="BW6" s="34">
        <v>2</v>
      </c>
      <c r="BX6" s="35">
        <v>4</v>
      </c>
      <c r="BY6" s="34">
        <v>3</v>
      </c>
      <c r="BZ6" s="35">
        <v>3</v>
      </c>
      <c r="CA6" s="34">
        <v>52</v>
      </c>
      <c r="CB6" s="35"/>
      <c r="CC6" s="34">
        <v>7</v>
      </c>
      <c r="CD6" s="35">
        <v>2</v>
      </c>
      <c r="CE6" s="34">
        <v>15</v>
      </c>
      <c r="CF6" s="35">
        <v>4</v>
      </c>
      <c r="CG6" s="34">
        <v>1</v>
      </c>
      <c r="CH6" s="35"/>
      <c r="CI6" s="34">
        <v>1</v>
      </c>
      <c r="CJ6" s="35"/>
      <c r="CK6" s="34"/>
      <c r="CL6" s="35">
        <v>3</v>
      </c>
      <c r="CM6" s="34"/>
      <c r="CN6" s="35">
        <v>6</v>
      </c>
      <c r="CO6" s="34">
        <v>19</v>
      </c>
      <c r="CP6" s="35"/>
      <c r="CQ6" s="34"/>
      <c r="CR6" s="35"/>
      <c r="CS6" s="34"/>
      <c r="CT6" s="35"/>
      <c r="CU6" s="34">
        <v>1</v>
      </c>
      <c r="CV6" s="35">
        <v>5</v>
      </c>
      <c r="CW6" s="34">
        <v>5</v>
      </c>
      <c r="CX6" s="35">
        <v>11</v>
      </c>
      <c r="CY6" s="34">
        <v>4</v>
      </c>
      <c r="CZ6" s="35"/>
      <c r="DA6" s="34">
        <v>5</v>
      </c>
      <c r="DB6" s="35">
        <v>5</v>
      </c>
      <c r="DC6" s="34">
        <v>2</v>
      </c>
      <c r="DD6" s="35"/>
      <c r="DE6" s="34">
        <v>1</v>
      </c>
      <c r="DF6" s="35">
        <v>5</v>
      </c>
      <c r="DG6" s="34">
        <f t="shared" si="0"/>
        <v>129</v>
      </c>
      <c r="DH6" s="35">
        <f t="shared" si="1"/>
        <v>117</v>
      </c>
    </row>
    <row r="7" spans="1:112" ht="15.75" customHeight="1" x14ac:dyDescent="0.2">
      <c r="A7" s="132"/>
      <c r="B7" s="33" t="s">
        <v>104</v>
      </c>
      <c r="C7" s="34">
        <v>60</v>
      </c>
      <c r="D7" s="35"/>
      <c r="E7" s="34">
        <v>36</v>
      </c>
      <c r="F7" s="35"/>
      <c r="G7" s="34">
        <v>8</v>
      </c>
      <c r="H7" s="35"/>
      <c r="I7" s="34">
        <v>30</v>
      </c>
      <c r="J7" s="35"/>
      <c r="K7" s="34">
        <v>50</v>
      </c>
      <c r="L7" s="35"/>
      <c r="M7" s="34">
        <v>7</v>
      </c>
      <c r="N7" s="35"/>
      <c r="O7" s="34">
        <v>10</v>
      </c>
      <c r="P7" s="35"/>
      <c r="Q7" s="34">
        <v>40</v>
      </c>
      <c r="R7" s="35"/>
      <c r="S7" s="34">
        <v>33</v>
      </c>
      <c r="T7" s="35"/>
      <c r="U7" s="34">
        <v>24</v>
      </c>
      <c r="V7" s="35"/>
      <c r="W7" s="34">
        <v>53</v>
      </c>
      <c r="X7" s="35"/>
      <c r="Y7" s="34">
        <v>12</v>
      </c>
      <c r="Z7" s="35"/>
      <c r="AA7" s="34">
        <v>39</v>
      </c>
      <c r="AB7" s="35"/>
      <c r="AC7" s="34">
        <v>41</v>
      </c>
      <c r="AD7" s="35"/>
      <c r="AE7" s="34">
        <v>6</v>
      </c>
      <c r="AF7" s="35"/>
      <c r="AG7" s="34">
        <v>26</v>
      </c>
      <c r="AH7" s="35"/>
      <c r="AI7" s="34">
        <v>35</v>
      </c>
      <c r="AJ7" s="35"/>
      <c r="AK7" s="34">
        <v>4</v>
      </c>
      <c r="AL7" s="35"/>
      <c r="AM7" s="34">
        <v>8</v>
      </c>
      <c r="AN7" s="35"/>
      <c r="AO7" s="34">
        <v>30</v>
      </c>
      <c r="AP7" s="35"/>
      <c r="AQ7" s="34">
        <v>37</v>
      </c>
      <c r="AR7" s="35"/>
      <c r="AS7" s="34">
        <v>2</v>
      </c>
      <c r="AT7" s="35"/>
      <c r="AU7" s="34">
        <v>4</v>
      </c>
      <c r="AV7" s="35"/>
      <c r="AW7" s="34">
        <v>37</v>
      </c>
      <c r="AX7" s="35"/>
      <c r="AY7" s="34">
        <v>2</v>
      </c>
      <c r="AZ7" s="35"/>
      <c r="BA7" s="34">
        <v>35</v>
      </c>
      <c r="BB7" s="35"/>
      <c r="BC7" s="34">
        <v>2</v>
      </c>
      <c r="BD7" s="35"/>
      <c r="BE7" s="34">
        <v>2</v>
      </c>
      <c r="BF7" s="35"/>
      <c r="BG7" s="34"/>
      <c r="BH7" s="35"/>
      <c r="BI7" s="34">
        <v>26</v>
      </c>
      <c r="BJ7" s="35"/>
      <c r="BK7" s="34">
        <v>14</v>
      </c>
      <c r="BL7" s="35"/>
      <c r="BM7" s="34">
        <v>2</v>
      </c>
      <c r="BN7" s="35"/>
      <c r="BO7" s="34">
        <v>53</v>
      </c>
      <c r="BP7" s="35"/>
      <c r="BQ7" s="34">
        <v>54</v>
      </c>
      <c r="BR7" s="35"/>
      <c r="BS7" s="34">
        <v>12</v>
      </c>
      <c r="BT7" s="35"/>
      <c r="BU7" s="34">
        <v>1</v>
      </c>
      <c r="BV7" s="35"/>
      <c r="BW7" s="34">
        <v>29</v>
      </c>
      <c r="BX7" s="35"/>
      <c r="BY7" s="34">
        <v>32</v>
      </c>
      <c r="BZ7" s="35"/>
      <c r="CA7" s="34">
        <v>27</v>
      </c>
      <c r="CB7" s="35"/>
      <c r="CC7" s="34">
        <v>42</v>
      </c>
      <c r="CD7" s="35"/>
      <c r="CE7" s="34">
        <v>37</v>
      </c>
      <c r="CF7" s="35"/>
      <c r="CG7" s="34">
        <v>3</v>
      </c>
      <c r="CH7" s="35"/>
      <c r="CI7" s="34">
        <v>16</v>
      </c>
      <c r="CJ7" s="35"/>
      <c r="CK7" s="34">
        <v>40</v>
      </c>
      <c r="CL7" s="35"/>
      <c r="CM7" s="34">
        <v>53</v>
      </c>
      <c r="CN7" s="35"/>
      <c r="CO7" s="34">
        <v>59</v>
      </c>
      <c r="CP7" s="35"/>
      <c r="CQ7" s="34"/>
      <c r="CR7" s="35"/>
      <c r="CS7" s="34">
        <v>22</v>
      </c>
      <c r="CT7" s="35"/>
      <c r="CU7" s="34">
        <v>26</v>
      </c>
      <c r="CV7" s="35"/>
      <c r="CW7" s="34">
        <v>30</v>
      </c>
      <c r="CX7" s="35"/>
      <c r="CY7" s="34">
        <v>80</v>
      </c>
      <c r="CZ7" s="35"/>
      <c r="DA7" s="34">
        <v>48</v>
      </c>
      <c r="DB7" s="35"/>
      <c r="DC7" s="34">
        <v>11</v>
      </c>
      <c r="DD7" s="35"/>
      <c r="DE7" s="34">
        <v>47</v>
      </c>
      <c r="DF7" s="35"/>
      <c r="DG7" s="34">
        <f t="shared" si="0"/>
        <v>1171</v>
      </c>
      <c r="DH7" s="35">
        <f t="shared" si="1"/>
        <v>0</v>
      </c>
    </row>
    <row r="8" spans="1:112" ht="15.75" customHeight="1" x14ac:dyDescent="0.2">
      <c r="A8" s="132"/>
      <c r="B8" s="33" t="s">
        <v>105</v>
      </c>
      <c r="C8" s="34">
        <v>1</v>
      </c>
      <c r="D8" s="35"/>
      <c r="E8" s="34">
        <v>1</v>
      </c>
      <c r="F8" s="35"/>
      <c r="G8" s="34"/>
      <c r="H8" s="35"/>
      <c r="I8" s="34">
        <v>6</v>
      </c>
      <c r="J8" s="35"/>
      <c r="K8" s="34">
        <v>8</v>
      </c>
      <c r="L8" s="35"/>
      <c r="M8" s="34"/>
      <c r="N8" s="35"/>
      <c r="O8" s="34">
        <v>4</v>
      </c>
      <c r="P8" s="35"/>
      <c r="Q8" s="34">
        <v>1</v>
      </c>
      <c r="R8" s="35"/>
      <c r="S8" s="34"/>
      <c r="T8" s="35"/>
      <c r="U8" s="34"/>
      <c r="V8" s="35"/>
      <c r="W8" s="34"/>
      <c r="X8" s="35"/>
      <c r="Y8" s="34">
        <v>2</v>
      </c>
      <c r="Z8" s="35"/>
      <c r="AA8" s="34"/>
      <c r="AB8" s="35"/>
      <c r="AC8" s="34"/>
      <c r="AD8" s="35"/>
      <c r="AE8" s="34">
        <v>65</v>
      </c>
      <c r="AF8" s="35"/>
      <c r="AG8" s="34"/>
      <c r="AH8" s="35"/>
      <c r="AI8" s="34"/>
      <c r="AJ8" s="35"/>
      <c r="AK8" s="34">
        <v>2</v>
      </c>
      <c r="AL8" s="35"/>
      <c r="AM8" s="34"/>
      <c r="AN8" s="35"/>
      <c r="AO8" s="34">
        <v>1</v>
      </c>
      <c r="AP8" s="35"/>
      <c r="AQ8" s="34"/>
      <c r="AR8" s="35"/>
      <c r="AS8" s="34">
        <v>2</v>
      </c>
      <c r="AT8" s="35"/>
      <c r="AU8" s="34"/>
      <c r="AV8" s="35"/>
      <c r="AW8" s="34"/>
      <c r="AX8" s="35"/>
      <c r="AY8" s="34"/>
      <c r="AZ8" s="35"/>
      <c r="BA8" s="34"/>
      <c r="BB8" s="35"/>
      <c r="BC8" s="34"/>
      <c r="BD8" s="35"/>
      <c r="BE8" s="34"/>
      <c r="BF8" s="35"/>
      <c r="BG8" s="34"/>
      <c r="BH8" s="35"/>
      <c r="BI8" s="34"/>
      <c r="BJ8" s="35"/>
      <c r="BK8" s="34">
        <v>1</v>
      </c>
      <c r="BL8" s="35"/>
      <c r="BM8" s="34">
        <v>3</v>
      </c>
      <c r="BN8" s="35"/>
      <c r="BO8" s="34">
        <v>1</v>
      </c>
      <c r="BP8" s="35"/>
      <c r="BQ8" s="34"/>
      <c r="BR8" s="35"/>
      <c r="BS8" s="34"/>
      <c r="BT8" s="35"/>
      <c r="BU8" s="34"/>
      <c r="BV8" s="35"/>
      <c r="BW8" s="34"/>
      <c r="BX8" s="35"/>
      <c r="BY8" s="34"/>
      <c r="BZ8" s="35"/>
      <c r="CA8" s="34">
        <v>8</v>
      </c>
      <c r="CB8" s="35"/>
      <c r="CC8" s="34"/>
      <c r="CD8" s="35"/>
      <c r="CE8" s="34">
        <v>4</v>
      </c>
      <c r="CF8" s="35"/>
      <c r="CG8" s="34"/>
      <c r="CH8" s="35"/>
      <c r="CI8" s="34">
        <v>7</v>
      </c>
      <c r="CJ8" s="35"/>
      <c r="CK8" s="34"/>
      <c r="CL8" s="35"/>
      <c r="CM8" s="34"/>
      <c r="CN8" s="35"/>
      <c r="CO8" s="34"/>
      <c r="CP8" s="35"/>
      <c r="CQ8" s="34"/>
      <c r="CR8" s="35"/>
      <c r="CS8" s="34"/>
      <c r="CT8" s="35"/>
      <c r="CU8" s="34">
        <v>6</v>
      </c>
      <c r="CV8" s="35"/>
      <c r="CW8" s="34"/>
      <c r="CX8" s="35"/>
      <c r="CY8" s="34"/>
      <c r="CZ8" s="35"/>
      <c r="DA8" s="34"/>
      <c r="DB8" s="35"/>
      <c r="DC8" s="34"/>
      <c r="DD8" s="35"/>
      <c r="DE8" s="34"/>
      <c r="DF8" s="35"/>
      <c r="DG8" s="34">
        <f t="shared" si="0"/>
        <v>110</v>
      </c>
      <c r="DH8" s="35">
        <f t="shared" si="1"/>
        <v>0</v>
      </c>
    </row>
    <row r="9" spans="1:112" ht="15.75" customHeight="1" x14ac:dyDescent="0.2">
      <c r="A9" s="132"/>
      <c r="B9" s="33" t="s">
        <v>106</v>
      </c>
      <c r="C9" s="34">
        <v>30</v>
      </c>
      <c r="D9" s="35"/>
      <c r="E9" s="34">
        <v>1</v>
      </c>
      <c r="F9" s="35"/>
      <c r="G9" s="34"/>
      <c r="H9" s="35"/>
      <c r="I9" s="34">
        <v>5</v>
      </c>
      <c r="J9" s="35"/>
      <c r="K9" s="34">
        <v>1</v>
      </c>
      <c r="L9" s="35"/>
      <c r="M9" s="34"/>
      <c r="N9" s="35"/>
      <c r="O9" s="34">
        <v>4</v>
      </c>
      <c r="P9" s="35"/>
      <c r="Q9" s="34"/>
      <c r="R9" s="35"/>
      <c r="S9" s="34">
        <v>4</v>
      </c>
      <c r="T9" s="35"/>
      <c r="U9" s="34">
        <v>1</v>
      </c>
      <c r="V9" s="35"/>
      <c r="W9" s="34">
        <v>6</v>
      </c>
      <c r="X9" s="35"/>
      <c r="Y9" s="34"/>
      <c r="Z9" s="35"/>
      <c r="AA9" s="34">
        <v>3</v>
      </c>
      <c r="AB9" s="35"/>
      <c r="AC9" s="34"/>
      <c r="AD9" s="35"/>
      <c r="AE9" s="34"/>
      <c r="AF9" s="35"/>
      <c r="AG9" s="34"/>
      <c r="AH9" s="35"/>
      <c r="AI9" s="34"/>
      <c r="AJ9" s="35"/>
      <c r="AK9" s="34">
        <v>1</v>
      </c>
      <c r="AL9" s="35"/>
      <c r="AM9" s="34">
        <v>4</v>
      </c>
      <c r="AN9" s="35"/>
      <c r="AO9" s="34">
        <v>7</v>
      </c>
      <c r="AP9" s="35"/>
      <c r="AQ9" s="34"/>
      <c r="AR9" s="35"/>
      <c r="AS9" s="34">
        <v>1</v>
      </c>
      <c r="AT9" s="35"/>
      <c r="AU9" s="34"/>
      <c r="AV9" s="35"/>
      <c r="AW9" s="34"/>
      <c r="AX9" s="35"/>
      <c r="AY9" s="34"/>
      <c r="AZ9" s="35"/>
      <c r="BA9" s="34">
        <v>1</v>
      </c>
      <c r="BB9" s="35"/>
      <c r="BC9" s="34">
        <v>6</v>
      </c>
      <c r="BD9" s="35"/>
      <c r="BE9" s="34">
        <v>3</v>
      </c>
      <c r="BF9" s="35"/>
      <c r="BG9" s="34">
        <v>7</v>
      </c>
      <c r="BH9" s="35"/>
      <c r="BI9" s="34"/>
      <c r="BJ9" s="35"/>
      <c r="BK9" s="34"/>
      <c r="BL9" s="35"/>
      <c r="BM9" s="34"/>
      <c r="BN9" s="35"/>
      <c r="BO9" s="34"/>
      <c r="BP9" s="35"/>
      <c r="BQ9" s="34">
        <v>1</v>
      </c>
      <c r="BR9" s="35"/>
      <c r="BS9" s="34">
        <v>2</v>
      </c>
      <c r="BT9" s="35"/>
      <c r="BU9" s="34"/>
      <c r="BV9" s="35"/>
      <c r="BW9" s="34">
        <v>1</v>
      </c>
      <c r="BX9" s="35"/>
      <c r="BY9" s="34"/>
      <c r="BZ9" s="35"/>
      <c r="CA9" s="34"/>
      <c r="CB9" s="35"/>
      <c r="CC9" s="34"/>
      <c r="CD9" s="35"/>
      <c r="CE9" s="34">
        <v>2</v>
      </c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>
        <v>1</v>
      </c>
      <c r="CV9" s="35"/>
      <c r="CW9" s="34">
        <v>2</v>
      </c>
      <c r="CX9" s="35"/>
      <c r="CY9" s="34"/>
      <c r="CZ9" s="35"/>
      <c r="DA9" s="34"/>
      <c r="DB9" s="35"/>
      <c r="DC9" s="34"/>
      <c r="DD9" s="35"/>
      <c r="DE9" s="34"/>
      <c r="DF9" s="35"/>
      <c r="DG9" s="34">
        <f t="shared" si="0"/>
        <v>90</v>
      </c>
      <c r="DH9" s="35">
        <f t="shared" si="1"/>
        <v>0</v>
      </c>
    </row>
    <row r="10" spans="1:112" ht="15.75" customHeight="1" x14ac:dyDescent="0.2">
      <c r="A10" s="132"/>
      <c r="B10" s="33" t="s">
        <v>107</v>
      </c>
      <c r="C10" s="34"/>
      <c r="D10" s="35"/>
      <c r="E10" s="34">
        <v>34</v>
      </c>
      <c r="F10" s="35"/>
      <c r="G10" s="34">
        <v>78</v>
      </c>
      <c r="H10" s="35"/>
      <c r="I10" s="34">
        <v>56</v>
      </c>
      <c r="J10" s="35"/>
      <c r="K10" s="34">
        <v>35</v>
      </c>
      <c r="L10" s="35"/>
      <c r="M10" s="34">
        <v>83</v>
      </c>
      <c r="N10" s="35"/>
      <c r="O10" s="34">
        <v>74</v>
      </c>
      <c r="P10" s="35"/>
      <c r="Q10" s="34">
        <v>39</v>
      </c>
      <c r="R10" s="35"/>
      <c r="S10" s="34">
        <v>26</v>
      </c>
      <c r="T10" s="35"/>
      <c r="U10" s="34">
        <v>38</v>
      </c>
      <c r="V10" s="35"/>
      <c r="W10" s="34">
        <v>70</v>
      </c>
      <c r="X10" s="35"/>
      <c r="Y10" s="34">
        <v>82</v>
      </c>
      <c r="Z10" s="35"/>
      <c r="AA10" s="34">
        <v>46</v>
      </c>
      <c r="AB10" s="35"/>
      <c r="AC10" s="34">
        <v>55</v>
      </c>
      <c r="AD10" s="35"/>
      <c r="AE10" s="34">
        <v>16</v>
      </c>
      <c r="AF10" s="35"/>
      <c r="AG10" s="34">
        <v>76</v>
      </c>
      <c r="AH10" s="35"/>
      <c r="AI10" s="34">
        <v>50</v>
      </c>
      <c r="AJ10" s="35"/>
      <c r="AK10" s="34">
        <v>52</v>
      </c>
      <c r="AL10" s="35"/>
      <c r="AM10" s="34">
        <v>59</v>
      </c>
      <c r="AN10" s="35"/>
      <c r="AO10" s="34">
        <v>7</v>
      </c>
      <c r="AP10" s="35"/>
      <c r="AQ10" s="34">
        <v>49</v>
      </c>
      <c r="AR10" s="35"/>
      <c r="AS10" s="34">
        <v>54</v>
      </c>
      <c r="AT10" s="35"/>
      <c r="AU10" s="34">
        <v>68</v>
      </c>
      <c r="AV10" s="35"/>
      <c r="AW10" s="34">
        <v>31</v>
      </c>
      <c r="AX10" s="35"/>
      <c r="AY10" s="34">
        <v>74</v>
      </c>
      <c r="AZ10" s="35"/>
      <c r="BA10" s="34">
        <v>36</v>
      </c>
      <c r="BB10" s="35">
        <v>1</v>
      </c>
      <c r="BC10" s="34">
        <v>68</v>
      </c>
      <c r="BD10" s="35"/>
      <c r="BE10" s="34">
        <v>74</v>
      </c>
      <c r="BF10" s="35"/>
      <c r="BG10" s="34">
        <v>74</v>
      </c>
      <c r="BH10" s="35"/>
      <c r="BI10" s="34">
        <v>68</v>
      </c>
      <c r="BJ10" s="35"/>
      <c r="BK10" s="34">
        <v>54</v>
      </c>
      <c r="BL10" s="35"/>
      <c r="BM10" s="34">
        <v>74</v>
      </c>
      <c r="BN10" s="35"/>
      <c r="BO10" s="34">
        <v>35</v>
      </c>
      <c r="BP10" s="35"/>
      <c r="BQ10" s="34">
        <v>34</v>
      </c>
      <c r="BR10" s="35"/>
      <c r="BS10" s="34">
        <v>64</v>
      </c>
      <c r="BT10" s="35"/>
      <c r="BU10" s="34">
        <v>87</v>
      </c>
      <c r="BV10" s="35"/>
      <c r="BW10" s="34">
        <v>27</v>
      </c>
      <c r="BX10" s="35"/>
      <c r="BY10" s="34">
        <v>53</v>
      </c>
      <c r="BZ10" s="35"/>
      <c r="CA10" s="34">
        <v>54</v>
      </c>
      <c r="CB10" s="35"/>
      <c r="CC10" s="34">
        <v>44</v>
      </c>
      <c r="CD10" s="35"/>
      <c r="CE10" s="34">
        <v>1</v>
      </c>
      <c r="CF10" s="35"/>
      <c r="CG10" s="34">
        <v>77</v>
      </c>
      <c r="CH10" s="35"/>
      <c r="CI10" s="34">
        <v>68</v>
      </c>
      <c r="CJ10" s="35"/>
      <c r="CK10" s="34">
        <v>54</v>
      </c>
      <c r="CL10" s="35"/>
      <c r="CM10" s="34">
        <v>33</v>
      </c>
      <c r="CN10" s="35"/>
      <c r="CO10" s="34">
        <v>19</v>
      </c>
      <c r="CP10" s="35"/>
      <c r="CQ10" s="34">
        <v>82</v>
      </c>
      <c r="CR10" s="35"/>
      <c r="CS10" s="34">
        <v>71</v>
      </c>
      <c r="CT10" s="35"/>
      <c r="CU10" s="34">
        <v>51</v>
      </c>
      <c r="CV10" s="35"/>
      <c r="CW10" s="34">
        <v>42</v>
      </c>
      <c r="CX10" s="35"/>
      <c r="CY10" s="34">
        <v>13</v>
      </c>
      <c r="CZ10" s="35"/>
      <c r="DA10" s="34">
        <v>38</v>
      </c>
      <c r="DB10" s="35"/>
      <c r="DC10" s="34">
        <v>69</v>
      </c>
      <c r="DD10" s="35"/>
      <c r="DE10" s="34">
        <v>35</v>
      </c>
      <c r="DF10" s="35"/>
      <c r="DG10" s="34">
        <f t="shared" si="0"/>
        <v>2225</v>
      </c>
      <c r="DH10" s="35">
        <f t="shared" si="1"/>
        <v>1</v>
      </c>
    </row>
    <row r="11" spans="1:112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>
        <v>1</v>
      </c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>
        <f t="shared" si="0"/>
        <v>1</v>
      </c>
      <c r="DH11" s="35">
        <f t="shared" si="1"/>
        <v>0</v>
      </c>
    </row>
    <row r="12" spans="1:112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>
        <v>1</v>
      </c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>
        <f t="shared" si="0"/>
        <v>1</v>
      </c>
      <c r="DH12" s="35">
        <f t="shared" si="1"/>
        <v>0</v>
      </c>
    </row>
    <row r="13" spans="1:112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>
        <v>1</v>
      </c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>
        <f t="shared" si="0"/>
        <v>1</v>
      </c>
      <c r="DH13" s="35">
        <f t="shared" si="1"/>
        <v>0</v>
      </c>
    </row>
    <row r="14" spans="1:112" ht="15.75" customHeight="1" x14ac:dyDescent="0.2">
      <c r="A14" s="132"/>
      <c r="B14" s="33" t="s">
        <v>111</v>
      </c>
      <c r="C14" s="34"/>
      <c r="D14" s="35">
        <v>2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>
        <v>3</v>
      </c>
      <c r="R14" s="35">
        <v>1</v>
      </c>
      <c r="S14" s="34"/>
      <c r="T14" s="35"/>
      <c r="U14" s="34">
        <v>1</v>
      </c>
      <c r="V14" s="35"/>
      <c r="W14" s="34">
        <v>1</v>
      </c>
      <c r="X14" s="35"/>
      <c r="Y14" s="34">
        <v>1</v>
      </c>
      <c r="Z14" s="35"/>
      <c r="AA14" s="34"/>
      <c r="AB14" s="35"/>
      <c r="AC14" s="34">
        <v>1</v>
      </c>
      <c r="AD14" s="35"/>
      <c r="AE14" s="34"/>
      <c r="AF14" s="35"/>
      <c r="AG14" s="34"/>
      <c r="AH14" s="35"/>
      <c r="AI14" s="34">
        <v>5</v>
      </c>
      <c r="AJ14" s="35"/>
      <c r="AK14" s="34"/>
      <c r="AL14" s="35"/>
      <c r="AM14" s="34"/>
      <c r="AN14" s="35"/>
      <c r="AO14" s="34">
        <v>2</v>
      </c>
      <c r="AP14" s="35">
        <v>2</v>
      </c>
      <c r="AQ14" s="34"/>
      <c r="AR14" s="35"/>
      <c r="AS14" s="34">
        <v>2</v>
      </c>
      <c r="AT14" s="35"/>
      <c r="AU14" s="34">
        <v>6</v>
      </c>
      <c r="AV14" s="35"/>
      <c r="AW14" s="34"/>
      <c r="AX14" s="35"/>
      <c r="AY14" s="34"/>
      <c r="AZ14" s="35"/>
      <c r="BA14" s="34">
        <v>1</v>
      </c>
      <c r="BB14" s="35">
        <v>1</v>
      </c>
      <c r="BC14" s="34"/>
      <c r="BD14" s="35"/>
      <c r="BE14" s="34"/>
      <c r="BF14" s="35"/>
      <c r="BG14" s="34"/>
      <c r="BH14" s="35"/>
      <c r="BI14" s="34"/>
      <c r="BJ14" s="35"/>
      <c r="BK14" s="34">
        <v>6</v>
      </c>
      <c r="BL14" s="35"/>
      <c r="BM14" s="34">
        <v>2</v>
      </c>
      <c r="BN14" s="35"/>
      <c r="BO14" s="34">
        <v>2</v>
      </c>
      <c r="BP14" s="35"/>
      <c r="BQ14" s="34">
        <v>1</v>
      </c>
      <c r="BR14" s="35"/>
      <c r="BS14" s="34"/>
      <c r="BT14" s="35"/>
      <c r="BU14" s="34">
        <v>1</v>
      </c>
      <c r="BV14" s="35"/>
      <c r="BW14" s="34"/>
      <c r="BX14" s="35">
        <v>1</v>
      </c>
      <c r="BY14" s="34">
        <v>5</v>
      </c>
      <c r="BZ14" s="35"/>
      <c r="CA14" s="34">
        <v>1</v>
      </c>
      <c r="CB14" s="35"/>
      <c r="CC14" s="34"/>
      <c r="CD14" s="35"/>
      <c r="CE14" s="34">
        <v>3</v>
      </c>
      <c r="CF14" s="35"/>
      <c r="CG14" s="34"/>
      <c r="CH14" s="35"/>
      <c r="CI14" s="34"/>
      <c r="CJ14" s="35"/>
      <c r="CK14" s="34">
        <v>4</v>
      </c>
      <c r="CL14" s="35"/>
      <c r="CM14" s="34"/>
      <c r="CN14" s="35"/>
      <c r="CO14" s="34"/>
      <c r="CP14" s="35"/>
      <c r="CQ14" s="34"/>
      <c r="CR14" s="35"/>
      <c r="CS14" s="34">
        <v>1</v>
      </c>
      <c r="CT14" s="35"/>
      <c r="CU14" s="34">
        <v>3</v>
      </c>
      <c r="CV14" s="35"/>
      <c r="CW14" s="34"/>
      <c r="CX14" s="35"/>
      <c r="CY14" s="34"/>
      <c r="CZ14" s="35"/>
      <c r="DA14" s="34">
        <v>2</v>
      </c>
      <c r="DB14" s="35"/>
      <c r="DC14" s="34">
        <v>1</v>
      </c>
      <c r="DD14" s="35"/>
      <c r="DE14" s="34">
        <v>3</v>
      </c>
      <c r="DF14" s="35">
        <v>1</v>
      </c>
      <c r="DG14" s="34">
        <f t="shared" si="0"/>
        <v>40</v>
      </c>
      <c r="DH14" s="35">
        <f t="shared" si="1"/>
        <v>7</v>
      </c>
    </row>
    <row r="15" spans="1:112" ht="15.75" customHeight="1" x14ac:dyDescent="0.2">
      <c r="A15" s="132"/>
      <c r="B15" s="33" t="s">
        <v>112</v>
      </c>
      <c r="C15" s="34"/>
      <c r="D15" s="35"/>
      <c r="E15" s="34">
        <v>1</v>
      </c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>
        <v>1</v>
      </c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>
        <v>3</v>
      </c>
      <c r="AR15" s="35"/>
      <c r="AS15" s="34">
        <v>2</v>
      </c>
      <c r="AT15" s="35"/>
      <c r="AU15" s="34"/>
      <c r="AV15" s="35"/>
      <c r="AW15" s="34"/>
      <c r="AX15" s="35"/>
      <c r="AY15" s="34"/>
      <c r="AZ15" s="35"/>
      <c r="BA15" s="34">
        <v>2</v>
      </c>
      <c r="BB15" s="35"/>
      <c r="BC15" s="34"/>
      <c r="BD15" s="35"/>
      <c r="BE15" s="34"/>
      <c r="BF15" s="35"/>
      <c r="BG15" s="34"/>
      <c r="BH15" s="35"/>
      <c r="BI15" s="34">
        <v>2</v>
      </c>
      <c r="BJ15" s="35"/>
      <c r="BK15" s="34"/>
      <c r="BL15" s="35"/>
      <c r="BM15" s="34"/>
      <c r="BN15" s="35"/>
      <c r="BO15" s="34"/>
      <c r="BP15" s="35"/>
      <c r="BQ15" s="34"/>
      <c r="BR15" s="35"/>
      <c r="BS15" s="34">
        <v>1</v>
      </c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>
        <v>3</v>
      </c>
      <c r="CV15" s="35"/>
      <c r="CW15" s="34"/>
      <c r="CX15" s="35"/>
      <c r="CY15" s="34">
        <v>2</v>
      </c>
      <c r="CZ15" s="35"/>
      <c r="DA15" s="34"/>
      <c r="DB15" s="35"/>
      <c r="DC15" s="34"/>
      <c r="DD15" s="35"/>
      <c r="DE15" s="34"/>
      <c r="DF15" s="35"/>
      <c r="DG15" s="34">
        <f t="shared" si="0"/>
        <v>16</v>
      </c>
      <c r="DH15" s="35">
        <f t="shared" si="1"/>
        <v>0</v>
      </c>
    </row>
    <row r="16" spans="1:112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>
        <v>1</v>
      </c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>
        <v>13</v>
      </c>
      <c r="DF16" s="35"/>
      <c r="DG16" s="34">
        <f t="shared" si="0"/>
        <v>13</v>
      </c>
      <c r="DH16" s="35">
        <f t="shared" si="1"/>
        <v>0</v>
      </c>
    </row>
    <row r="17" spans="1:112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>
        <v>1</v>
      </c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>
        <f t="shared" si="0"/>
        <v>1</v>
      </c>
      <c r="DH17" s="35">
        <f t="shared" si="1"/>
        <v>0</v>
      </c>
    </row>
    <row r="18" spans="1:112" ht="15.75" customHeight="1" x14ac:dyDescent="0.2">
      <c r="A18" s="132"/>
      <c r="B18" s="33" t="s">
        <v>115</v>
      </c>
      <c r="C18" s="34">
        <v>1</v>
      </c>
      <c r="D18" s="35"/>
      <c r="E18" s="34">
        <v>4</v>
      </c>
      <c r="F18" s="35"/>
      <c r="G18" s="34">
        <v>3</v>
      </c>
      <c r="H18" s="35"/>
      <c r="I18" s="34">
        <v>6</v>
      </c>
      <c r="J18" s="35"/>
      <c r="K18" s="34"/>
      <c r="L18" s="35"/>
      <c r="M18" s="34">
        <v>7</v>
      </c>
      <c r="N18" s="35"/>
      <c r="O18" s="34">
        <v>12</v>
      </c>
      <c r="P18" s="35"/>
      <c r="Q18" s="34">
        <v>5</v>
      </c>
      <c r="R18" s="35"/>
      <c r="S18" s="34">
        <v>25</v>
      </c>
      <c r="T18" s="35"/>
      <c r="U18" s="34">
        <v>20</v>
      </c>
      <c r="V18" s="35"/>
      <c r="W18" s="34">
        <v>30</v>
      </c>
      <c r="X18" s="35"/>
      <c r="Y18" s="34">
        <v>3</v>
      </c>
      <c r="Z18" s="35"/>
      <c r="AA18" s="34">
        <v>12</v>
      </c>
      <c r="AB18" s="35"/>
      <c r="AC18" s="34">
        <v>1</v>
      </c>
      <c r="AD18" s="35"/>
      <c r="AE18" s="34">
        <v>12</v>
      </c>
      <c r="AF18" s="35"/>
      <c r="AG18" s="34">
        <v>2</v>
      </c>
      <c r="AH18" s="35"/>
      <c r="AI18" s="34">
        <v>1</v>
      </c>
      <c r="AJ18" s="35"/>
      <c r="AK18" s="34">
        <v>2</v>
      </c>
      <c r="AL18" s="35"/>
      <c r="AM18" s="34">
        <v>11</v>
      </c>
      <c r="AN18" s="35"/>
      <c r="AO18" s="34">
        <v>17</v>
      </c>
      <c r="AP18" s="35"/>
      <c r="AQ18" s="34">
        <v>11</v>
      </c>
      <c r="AR18" s="35"/>
      <c r="AS18" s="34">
        <v>19</v>
      </c>
      <c r="AT18" s="35"/>
      <c r="AU18" s="34">
        <v>16</v>
      </c>
      <c r="AV18" s="35"/>
      <c r="AW18" s="34">
        <v>3</v>
      </c>
      <c r="AX18" s="35"/>
      <c r="AY18" s="34">
        <v>19</v>
      </c>
      <c r="AZ18" s="35"/>
      <c r="BA18" s="34">
        <v>9</v>
      </c>
      <c r="BB18" s="35"/>
      <c r="BC18" s="34">
        <v>15</v>
      </c>
      <c r="BD18" s="35"/>
      <c r="BE18" s="34">
        <v>12</v>
      </c>
      <c r="BF18" s="35"/>
      <c r="BG18" s="34">
        <v>5</v>
      </c>
      <c r="BH18" s="35"/>
      <c r="BI18" s="34">
        <v>5</v>
      </c>
      <c r="BJ18" s="35"/>
      <c r="BK18" s="34">
        <v>14</v>
      </c>
      <c r="BL18" s="35"/>
      <c r="BM18" s="34">
        <v>15</v>
      </c>
      <c r="BN18" s="35"/>
      <c r="BO18" s="34">
        <v>4</v>
      </c>
      <c r="BP18" s="35"/>
      <c r="BQ18" s="34">
        <v>5</v>
      </c>
      <c r="BR18" s="35"/>
      <c r="BS18" s="34">
        <v>21</v>
      </c>
      <c r="BT18" s="35"/>
      <c r="BU18" s="34">
        <v>13</v>
      </c>
      <c r="BV18" s="35"/>
      <c r="BW18" s="34">
        <v>17</v>
      </c>
      <c r="BX18" s="35"/>
      <c r="BY18" s="34">
        <v>8</v>
      </c>
      <c r="BZ18" s="35"/>
      <c r="CA18" s="34">
        <v>3</v>
      </c>
      <c r="CB18" s="35"/>
      <c r="CC18" s="34">
        <v>4</v>
      </c>
      <c r="CD18" s="35"/>
      <c r="CE18" s="34">
        <v>4</v>
      </c>
      <c r="CF18" s="35"/>
      <c r="CG18" s="34">
        <v>8</v>
      </c>
      <c r="CH18" s="35"/>
      <c r="CI18" s="34">
        <v>8</v>
      </c>
      <c r="CJ18" s="35"/>
      <c r="CK18" s="34"/>
      <c r="CL18" s="35"/>
      <c r="CM18" s="34">
        <v>8</v>
      </c>
      <c r="CN18" s="35"/>
      <c r="CO18" s="34">
        <v>1</v>
      </c>
      <c r="CP18" s="35"/>
      <c r="CQ18" s="34">
        <v>16</v>
      </c>
      <c r="CR18" s="35"/>
      <c r="CS18" s="34">
        <v>5</v>
      </c>
      <c r="CT18" s="35"/>
      <c r="CU18" s="34">
        <v>3</v>
      </c>
      <c r="CV18" s="35"/>
      <c r="CW18" s="34">
        <v>9</v>
      </c>
      <c r="CX18" s="35"/>
      <c r="CY18" s="34"/>
      <c r="CZ18" s="35"/>
      <c r="DA18" s="34">
        <v>2</v>
      </c>
      <c r="DB18" s="35"/>
      <c r="DC18" s="34">
        <v>11</v>
      </c>
      <c r="DD18" s="35"/>
      <c r="DE18" s="34"/>
      <c r="DF18" s="35"/>
      <c r="DG18" s="34">
        <f t="shared" si="0"/>
        <v>363</v>
      </c>
      <c r="DH18" s="35">
        <f t="shared" si="1"/>
        <v>0</v>
      </c>
    </row>
    <row r="19" spans="1:112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>
        <f t="shared" si="0"/>
        <v>0</v>
      </c>
      <c r="DH19" s="35">
        <f t="shared" si="1"/>
        <v>0</v>
      </c>
    </row>
    <row r="20" spans="1:112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>
        <v>1</v>
      </c>
      <c r="BN20" s="35"/>
      <c r="BO20" s="34"/>
      <c r="BP20" s="35"/>
      <c r="BQ20" s="34"/>
      <c r="BR20" s="35"/>
      <c r="BS20" s="34"/>
      <c r="BT20" s="35"/>
      <c r="BU20" s="34"/>
      <c r="BV20" s="35"/>
      <c r="BW20" s="34">
        <v>1</v>
      </c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>
        <f t="shared" si="0"/>
        <v>0</v>
      </c>
      <c r="DH20" s="35">
        <f t="shared" si="1"/>
        <v>0</v>
      </c>
    </row>
    <row r="21" spans="1:112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>
        <v>7</v>
      </c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>
        <f t="shared" si="0"/>
        <v>7</v>
      </c>
      <c r="DH21" s="35">
        <f t="shared" si="1"/>
        <v>0</v>
      </c>
    </row>
    <row r="22" spans="1:112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>
        <f t="shared" si="0"/>
        <v>0</v>
      </c>
      <c r="DH22" s="35">
        <f t="shared" si="1"/>
        <v>0</v>
      </c>
    </row>
    <row r="23" spans="1:112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>
        <f t="shared" si="0"/>
        <v>0</v>
      </c>
      <c r="DH23" s="35">
        <f t="shared" si="1"/>
        <v>0</v>
      </c>
    </row>
    <row r="24" spans="1:112" ht="15.75" customHeight="1" x14ac:dyDescent="0.2">
      <c r="A24" s="132"/>
      <c r="B24" s="33" t="s">
        <v>121</v>
      </c>
      <c r="C24" s="34">
        <v>3</v>
      </c>
      <c r="D24" s="35"/>
      <c r="E24" s="34">
        <v>1</v>
      </c>
      <c r="F24" s="35"/>
      <c r="G24" s="34"/>
      <c r="H24" s="35"/>
      <c r="I24" s="34"/>
      <c r="J24" s="35"/>
      <c r="K24" s="34"/>
      <c r="L24" s="35"/>
      <c r="M24" s="34">
        <v>1</v>
      </c>
      <c r="N24" s="35"/>
      <c r="O24" s="34">
        <v>2</v>
      </c>
      <c r="P24" s="35"/>
      <c r="Q24" s="34">
        <v>1</v>
      </c>
      <c r="R24" s="35"/>
      <c r="S24" s="34">
        <v>5</v>
      </c>
      <c r="T24" s="35"/>
      <c r="U24" s="34">
        <v>5</v>
      </c>
      <c r="V24" s="35"/>
      <c r="W24" s="34">
        <v>12</v>
      </c>
      <c r="X24" s="35"/>
      <c r="Y24" s="34">
        <v>2</v>
      </c>
      <c r="Z24" s="35"/>
      <c r="AA24" s="34">
        <v>5</v>
      </c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>
        <v>4</v>
      </c>
      <c r="AN24" s="35"/>
      <c r="AO24" s="34">
        <v>5</v>
      </c>
      <c r="AP24" s="35">
        <v>1</v>
      </c>
      <c r="AQ24" s="34"/>
      <c r="AR24" s="35"/>
      <c r="AS24" s="34">
        <v>10</v>
      </c>
      <c r="AT24" s="35"/>
      <c r="AU24" s="34">
        <v>1</v>
      </c>
      <c r="AV24" s="35"/>
      <c r="AW24" s="34"/>
      <c r="AX24" s="35"/>
      <c r="AY24" s="34">
        <v>5</v>
      </c>
      <c r="AZ24" s="35"/>
      <c r="BA24" s="34">
        <v>2</v>
      </c>
      <c r="BB24" s="35"/>
      <c r="BC24" s="34">
        <v>5</v>
      </c>
      <c r="BD24" s="35"/>
      <c r="BE24" s="34">
        <v>8</v>
      </c>
      <c r="BF24" s="35"/>
      <c r="BG24" s="34">
        <v>4</v>
      </c>
      <c r="BH24" s="35"/>
      <c r="BI24" s="34"/>
      <c r="BJ24" s="35"/>
      <c r="BK24" s="34"/>
      <c r="BL24" s="35"/>
      <c r="BM24" s="34">
        <v>3</v>
      </c>
      <c r="BN24" s="35"/>
      <c r="BO24" s="34"/>
      <c r="BP24" s="35"/>
      <c r="BQ24" s="34">
        <v>1</v>
      </c>
      <c r="BR24" s="35"/>
      <c r="BS24" s="34">
        <v>3</v>
      </c>
      <c r="BT24" s="35"/>
      <c r="BU24" s="34">
        <v>3</v>
      </c>
      <c r="BV24" s="35"/>
      <c r="BW24" s="34">
        <v>8</v>
      </c>
      <c r="BX24" s="35"/>
      <c r="BY24" s="34"/>
      <c r="BZ24" s="35"/>
      <c r="CA24" s="34"/>
      <c r="CB24" s="35"/>
      <c r="CC24" s="34">
        <v>2</v>
      </c>
      <c r="CD24" s="35"/>
      <c r="CE24" s="34">
        <v>3</v>
      </c>
      <c r="CF24" s="35"/>
      <c r="CG24" s="34">
        <v>1</v>
      </c>
      <c r="CH24" s="35"/>
      <c r="CI24" s="34"/>
      <c r="CJ24" s="35"/>
      <c r="CK24" s="34"/>
      <c r="CL24" s="35"/>
      <c r="CM24" s="34"/>
      <c r="CN24" s="35"/>
      <c r="CO24" s="34"/>
      <c r="CP24" s="35"/>
      <c r="CQ24" s="34">
        <v>2</v>
      </c>
      <c r="CR24" s="35"/>
      <c r="CS24" s="34">
        <v>1</v>
      </c>
      <c r="CT24" s="35"/>
      <c r="CU24" s="34"/>
      <c r="CV24" s="35"/>
      <c r="CW24" s="34"/>
      <c r="CX24" s="35"/>
      <c r="CY24" s="34">
        <v>1</v>
      </c>
      <c r="CZ24" s="35"/>
      <c r="DA24" s="34"/>
      <c r="DB24" s="35"/>
      <c r="DC24" s="34">
        <v>3</v>
      </c>
      <c r="DD24" s="35"/>
      <c r="DE24" s="34">
        <v>1</v>
      </c>
      <c r="DF24" s="35"/>
      <c r="DG24" s="34">
        <f t="shared" si="0"/>
        <v>93</v>
      </c>
      <c r="DH24" s="35">
        <f t="shared" si="1"/>
        <v>1</v>
      </c>
    </row>
    <row r="25" spans="1:112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>
        <v>1</v>
      </c>
      <c r="V25" s="35"/>
      <c r="W25" s="34">
        <v>1</v>
      </c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>
        <f t="shared" si="0"/>
        <v>2</v>
      </c>
      <c r="DH25" s="35">
        <f t="shared" si="1"/>
        <v>0</v>
      </c>
    </row>
    <row r="26" spans="1:112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/>
      <c r="CP26" s="38"/>
      <c r="CQ26" s="37"/>
      <c r="CR26" s="38"/>
      <c r="CS26" s="37"/>
      <c r="CT26" s="38"/>
      <c r="CU26" s="37"/>
      <c r="CV26" s="38"/>
      <c r="CW26" s="37"/>
      <c r="CX26" s="38"/>
      <c r="CY26" s="37"/>
      <c r="CZ26" s="38"/>
      <c r="DA26" s="37"/>
      <c r="DB26" s="38"/>
      <c r="DC26" s="37"/>
      <c r="DD26" s="38"/>
      <c r="DE26" s="37"/>
      <c r="DF26" s="38"/>
      <c r="DG26" s="37">
        <f t="shared" si="0"/>
        <v>0</v>
      </c>
      <c r="DH26" s="38">
        <f t="shared" si="1"/>
        <v>0</v>
      </c>
    </row>
    <row r="27" spans="1:112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/>
      <c r="CP27" s="41"/>
      <c r="CQ27" s="40"/>
      <c r="CR27" s="41"/>
      <c r="CS27" s="40"/>
      <c r="CT27" s="41"/>
      <c r="CU27" s="40"/>
      <c r="CV27" s="41"/>
      <c r="CW27" s="40"/>
      <c r="CX27" s="41"/>
      <c r="CY27" s="40"/>
      <c r="CZ27" s="41"/>
      <c r="DA27" s="40"/>
      <c r="DB27" s="41"/>
      <c r="DC27" s="40"/>
      <c r="DD27" s="41"/>
      <c r="DE27" s="40"/>
      <c r="DF27" s="41"/>
      <c r="DG27" s="40">
        <f t="shared" si="0"/>
        <v>0</v>
      </c>
      <c r="DH27" s="41">
        <f t="shared" si="1"/>
        <v>0</v>
      </c>
    </row>
    <row r="28" spans="1:112" ht="15.75" customHeight="1" x14ac:dyDescent="0.2">
      <c r="A28" s="132"/>
      <c r="B28" s="33" t="s">
        <v>125</v>
      </c>
      <c r="C28" s="34">
        <v>1</v>
      </c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>
        <v>1</v>
      </c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>
        <v>1</v>
      </c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>
        <f t="shared" si="0"/>
        <v>3</v>
      </c>
      <c r="DH28" s="35">
        <f t="shared" si="1"/>
        <v>0</v>
      </c>
    </row>
    <row r="29" spans="1:112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>
        <v>2</v>
      </c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>
        <f t="shared" si="0"/>
        <v>0</v>
      </c>
      <c r="DH29" s="35">
        <f t="shared" si="1"/>
        <v>0</v>
      </c>
    </row>
    <row r="30" spans="1:112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>
        <v>5</v>
      </c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>
        <v>3</v>
      </c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>
        <f t="shared" si="0"/>
        <v>8</v>
      </c>
      <c r="DH30" s="35">
        <f t="shared" si="1"/>
        <v>0</v>
      </c>
    </row>
    <row r="31" spans="1:112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>
        <f t="shared" si="0"/>
        <v>0</v>
      </c>
      <c r="DH31" s="35">
        <f t="shared" si="1"/>
        <v>0</v>
      </c>
    </row>
    <row r="32" spans="1:112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>
        <f t="shared" si="0"/>
        <v>0</v>
      </c>
      <c r="DH32" s="35">
        <f t="shared" si="1"/>
        <v>0</v>
      </c>
    </row>
    <row r="33" spans="1:112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>
        <f t="shared" si="0"/>
        <v>0</v>
      </c>
      <c r="DH33" s="35">
        <f t="shared" si="1"/>
        <v>0</v>
      </c>
    </row>
    <row r="34" spans="1:112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>
        <v>1</v>
      </c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  <c r="CC34" s="37"/>
      <c r="CD34" s="38"/>
      <c r="CE34" s="37"/>
      <c r="CF34" s="38"/>
      <c r="CG34" s="37"/>
      <c r="CH34" s="38"/>
      <c r="CI34" s="37"/>
      <c r="CJ34" s="38"/>
      <c r="CK34" s="37"/>
      <c r="CL34" s="38"/>
      <c r="CM34" s="37"/>
      <c r="CN34" s="38"/>
      <c r="CO34" s="37"/>
      <c r="CP34" s="38"/>
      <c r="CQ34" s="37"/>
      <c r="CR34" s="38"/>
      <c r="CS34" s="37"/>
      <c r="CT34" s="38"/>
      <c r="CU34" s="37"/>
      <c r="CV34" s="38"/>
      <c r="CW34" s="37"/>
      <c r="CX34" s="38"/>
      <c r="CY34" s="37"/>
      <c r="CZ34" s="38"/>
      <c r="DA34" s="37"/>
      <c r="DB34" s="38"/>
      <c r="DC34" s="37"/>
      <c r="DD34" s="38"/>
      <c r="DE34" s="37"/>
      <c r="DF34" s="38"/>
      <c r="DG34" s="37">
        <f t="shared" si="0"/>
        <v>1</v>
      </c>
      <c r="DH34" s="38">
        <f t="shared" si="1"/>
        <v>0</v>
      </c>
    </row>
    <row r="35" spans="1:112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>
        <v>1</v>
      </c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>
        <v>1</v>
      </c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>
        <f t="shared" si="0"/>
        <v>2</v>
      </c>
      <c r="DH35" s="35">
        <f t="shared" si="1"/>
        <v>0</v>
      </c>
    </row>
    <row r="36" spans="1:112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>
        <f t="shared" si="0"/>
        <v>0</v>
      </c>
      <c r="DH36" s="35">
        <f t="shared" si="1"/>
        <v>0</v>
      </c>
    </row>
    <row r="37" spans="1:112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>
        <v>3</v>
      </c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>
        <v>1</v>
      </c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>
        <v>1</v>
      </c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>
        <f t="shared" si="0"/>
        <v>4</v>
      </c>
      <c r="DH37" s="35">
        <f t="shared" si="1"/>
        <v>0</v>
      </c>
    </row>
    <row r="38" spans="1:112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>
        <f t="shared" si="0"/>
        <v>0</v>
      </c>
      <c r="DH38" s="35">
        <f t="shared" si="1"/>
        <v>0</v>
      </c>
    </row>
    <row r="39" spans="1:112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>
        <f t="shared" si="0"/>
        <v>0</v>
      </c>
      <c r="DH39" s="35">
        <f t="shared" si="1"/>
        <v>0</v>
      </c>
    </row>
    <row r="40" spans="1:112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>
        <f t="shared" si="0"/>
        <v>0</v>
      </c>
      <c r="DH40" s="35">
        <f t="shared" si="1"/>
        <v>0</v>
      </c>
    </row>
    <row r="41" spans="1:112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>
        <f t="shared" si="0"/>
        <v>0</v>
      </c>
      <c r="DH41" s="35">
        <f t="shared" si="1"/>
        <v>0</v>
      </c>
    </row>
    <row r="42" spans="1:112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>
        <f t="shared" si="0"/>
        <v>0</v>
      </c>
      <c r="DH42" s="35">
        <f t="shared" si="1"/>
        <v>0</v>
      </c>
    </row>
    <row r="43" spans="1:112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>
        <f t="shared" si="0"/>
        <v>0</v>
      </c>
      <c r="DH43" s="35">
        <f t="shared" si="1"/>
        <v>0</v>
      </c>
    </row>
    <row r="44" spans="1:112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>
        <f t="shared" si="0"/>
        <v>0</v>
      </c>
      <c r="DH44" s="35">
        <f t="shared" si="1"/>
        <v>0</v>
      </c>
    </row>
    <row r="45" spans="1:112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>
        <f t="shared" si="0"/>
        <v>0</v>
      </c>
      <c r="DH45" s="35">
        <f t="shared" si="1"/>
        <v>0</v>
      </c>
    </row>
    <row r="46" spans="1:112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>
        <f t="shared" si="0"/>
        <v>0</v>
      </c>
      <c r="DH46" s="35">
        <f t="shared" si="1"/>
        <v>0</v>
      </c>
    </row>
    <row r="47" spans="1:112" ht="15.75" customHeight="1" x14ac:dyDescent="0.2">
      <c r="B47" s="33" t="s">
        <v>174</v>
      </c>
      <c r="C47" s="40"/>
      <c r="D47" s="41"/>
      <c r="E47" s="40"/>
      <c r="F47" s="41"/>
      <c r="G47" s="40"/>
      <c r="H47" s="41"/>
      <c r="I47" s="40"/>
      <c r="J47" s="41"/>
      <c r="K47" s="40"/>
      <c r="L47" s="41"/>
      <c r="M47" s="40"/>
      <c r="N47" s="41"/>
      <c r="O47" s="40">
        <v>1</v>
      </c>
      <c r="P47" s="41"/>
      <c r="Q47" s="40"/>
      <c r="R47" s="41"/>
      <c r="S47" s="40"/>
      <c r="T47" s="41"/>
      <c r="U47" s="40"/>
      <c r="V47" s="41"/>
      <c r="W47" s="40"/>
      <c r="X47" s="41"/>
      <c r="Y47" s="40"/>
      <c r="Z47" s="41"/>
      <c r="AA47" s="40"/>
      <c r="AB47" s="41"/>
      <c r="AC47" s="40"/>
      <c r="AD47" s="41"/>
      <c r="AE47" s="40"/>
      <c r="AF47" s="41"/>
      <c r="AG47" s="40"/>
      <c r="AH47" s="41"/>
      <c r="AI47" s="40"/>
      <c r="AJ47" s="41"/>
      <c r="AK47" s="40"/>
      <c r="AL47" s="41"/>
      <c r="AM47" s="40"/>
      <c r="AN47" s="41"/>
      <c r="AO47" s="40"/>
      <c r="AP47" s="41"/>
      <c r="AQ47" s="40"/>
      <c r="AR47" s="41"/>
      <c r="AS47" s="40"/>
      <c r="AT47" s="41"/>
      <c r="AU47" s="40"/>
      <c r="AV47" s="41"/>
      <c r="AW47" s="40"/>
      <c r="AX47" s="41"/>
      <c r="AY47" s="40"/>
      <c r="AZ47" s="41"/>
      <c r="BA47" s="40"/>
      <c r="BB47" s="41"/>
      <c r="BC47" s="40"/>
      <c r="BD47" s="41"/>
      <c r="BE47" s="40"/>
      <c r="BF47" s="41"/>
      <c r="BG47" s="40"/>
      <c r="BH47" s="41"/>
      <c r="BI47" s="40"/>
      <c r="BJ47" s="41"/>
      <c r="BK47" s="40"/>
      <c r="BL47" s="41"/>
      <c r="BM47" s="40"/>
      <c r="BN47" s="41"/>
      <c r="BO47" s="40"/>
      <c r="BP47" s="41"/>
      <c r="BQ47" s="40"/>
      <c r="BR47" s="41"/>
      <c r="BS47" s="40"/>
      <c r="BT47" s="41"/>
      <c r="BU47" s="40"/>
      <c r="BV47" s="41"/>
      <c r="BW47" s="40"/>
      <c r="BX47" s="41"/>
      <c r="BY47" s="40"/>
      <c r="BZ47" s="41"/>
      <c r="CA47" s="40"/>
      <c r="CB47" s="41"/>
      <c r="CC47" s="40"/>
      <c r="CD47" s="41"/>
      <c r="CE47" s="40"/>
      <c r="CF47" s="41"/>
      <c r="CG47" s="40"/>
      <c r="CH47" s="41"/>
      <c r="CI47" s="40"/>
      <c r="CJ47" s="41"/>
      <c r="CK47" s="40"/>
      <c r="CL47" s="41"/>
      <c r="CM47" s="40"/>
      <c r="CN47" s="41"/>
      <c r="CO47" s="40"/>
      <c r="CP47" s="41"/>
      <c r="CQ47" s="40"/>
      <c r="CR47" s="41"/>
      <c r="CS47" s="40"/>
      <c r="CT47" s="41"/>
      <c r="CU47" s="40"/>
      <c r="CV47" s="41"/>
      <c r="CW47" s="40"/>
      <c r="CX47" s="41"/>
      <c r="CY47" s="40"/>
      <c r="CZ47" s="41"/>
      <c r="DA47" s="40"/>
      <c r="DB47" s="41"/>
      <c r="DC47" s="40"/>
      <c r="DD47" s="41"/>
      <c r="DE47" s="40"/>
      <c r="DF47" s="41"/>
      <c r="DG47" s="40">
        <f t="shared" si="0"/>
        <v>1</v>
      </c>
      <c r="DH47" s="41">
        <f t="shared" si="1"/>
        <v>0</v>
      </c>
    </row>
    <row r="48" spans="1:112" ht="15.75" customHeight="1" x14ac:dyDescent="0.2">
      <c r="B48" s="33" t="s">
        <v>175</v>
      </c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>
        <f t="shared" si="0"/>
        <v>0</v>
      </c>
      <c r="DH48" s="35">
        <f t="shared" si="1"/>
        <v>0</v>
      </c>
    </row>
    <row r="49" spans="2:112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>
        <f t="shared" si="0"/>
        <v>0</v>
      </c>
      <c r="DH49" s="35">
        <f t="shared" si="1"/>
        <v>0</v>
      </c>
    </row>
    <row r="50" spans="2:112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>
        <f t="shared" si="0"/>
        <v>0</v>
      </c>
      <c r="DH50" s="35">
        <f t="shared" si="1"/>
        <v>0</v>
      </c>
    </row>
    <row r="51" spans="2:112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>
        <f t="shared" si="0"/>
        <v>0</v>
      </c>
      <c r="DH51" s="35">
        <f t="shared" si="1"/>
        <v>0</v>
      </c>
    </row>
    <row r="52" spans="2:112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>
        <f t="shared" si="0"/>
        <v>0</v>
      </c>
      <c r="DH52" s="35">
        <f t="shared" si="1"/>
        <v>0</v>
      </c>
    </row>
    <row r="53" spans="2:112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>
        <f t="shared" si="0"/>
        <v>0</v>
      </c>
      <c r="DH53" s="35">
        <f t="shared" si="1"/>
        <v>0</v>
      </c>
    </row>
    <row r="54" spans="2:112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>
        <f t="shared" si="0"/>
        <v>0</v>
      </c>
      <c r="DH54" s="35">
        <f t="shared" si="1"/>
        <v>0</v>
      </c>
    </row>
    <row r="55" spans="2:112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>
        <f t="shared" si="0"/>
        <v>0</v>
      </c>
      <c r="DH55" s="35">
        <f t="shared" si="1"/>
        <v>0</v>
      </c>
    </row>
    <row r="56" spans="2:112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>
        <f t="shared" si="0"/>
        <v>0</v>
      </c>
      <c r="DH56" s="35">
        <f t="shared" si="1"/>
        <v>0</v>
      </c>
    </row>
    <row r="57" spans="2:112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34"/>
      <c r="BL57" s="35"/>
      <c r="BM57" s="34"/>
      <c r="BN57" s="35"/>
      <c r="BO57" s="34"/>
      <c r="BP57" s="35"/>
      <c r="BQ57" s="34"/>
      <c r="BR57" s="35"/>
      <c r="BS57" s="34"/>
      <c r="BT57" s="35"/>
      <c r="BU57" s="34"/>
      <c r="BV57" s="35"/>
      <c r="BW57" s="34"/>
      <c r="BX57" s="35"/>
      <c r="BY57" s="34"/>
      <c r="BZ57" s="35"/>
      <c r="CA57" s="34"/>
      <c r="CB57" s="35"/>
      <c r="CC57" s="34"/>
      <c r="CD57" s="35"/>
      <c r="CE57" s="34"/>
      <c r="CF57" s="35"/>
      <c r="CG57" s="34"/>
      <c r="CH57" s="35"/>
      <c r="CI57" s="34"/>
      <c r="CJ57" s="35"/>
      <c r="CK57" s="34"/>
      <c r="CL57" s="35"/>
      <c r="CM57" s="34"/>
      <c r="CN57" s="35"/>
      <c r="CO57" s="34"/>
      <c r="CP57" s="35"/>
      <c r="CQ57" s="34"/>
      <c r="CR57" s="35"/>
      <c r="CS57" s="34"/>
      <c r="CT57" s="35"/>
      <c r="CU57" s="34"/>
      <c r="CV57" s="35"/>
      <c r="CW57" s="34"/>
      <c r="CX57" s="35"/>
      <c r="CY57" s="34"/>
      <c r="CZ57" s="35"/>
      <c r="DA57" s="34"/>
      <c r="DB57" s="35"/>
      <c r="DC57" s="34"/>
      <c r="DD57" s="35"/>
      <c r="DE57" s="34"/>
      <c r="DF57" s="35"/>
      <c r="DG57" s="34">
        <f t="shared" si="0"/>
        <v>0</v>
      </c>
      <c r="DH57" s="35">
        <f t="shared" si="1"/>
        <v>0</v>
      </c>
    </row>
    <row r="58" spans="2:112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34"/>
      <c r="BL58" s="35"/>
      <c r="BM58" s="34"/>
      <c r="BN58" s="35"/>
      <c r="BO58" s="34"/>
      <c r="BP58" s="35"/>
      <c r="BQ58" s="34"/>
      <c r="BR58" s="35"/>
      <c r="BS58" s="34"/>
      <c r="BT58" s="35"/>
      <c r="BU58" s="34"/>
      <c r="BV58" s="35"/>
      <c r="BW58" s="34"/>
      <c r="BX58" s="35"/>
      <c r="BY58" s="34"/>
      <c r="BZ58" s="35"/>
      <c r="CA58" s="34"/>
      <c r="CB58" s="35"/>
      <c r="CC58" s="34"/>
      <c r="CD58" s="35"/>
      <c r="CE58" s="34"/>
      <c r="CF58" s="35"/>
      <c r="CG58" s="34"/>
      <c r="CH58" s="35"/>
      <c r="CI58" s="34"/>
      <c r="CJ58" s="35"/>
      <c r="CK58" s="34"/>
      <c r="CL58" s="35"/>
      <c r="CM58" s="34"/>
      <c r="CN58" s="35"/>
      <c r="CO58" s="34"/>
      <c r="CP58" s="35"/>
      <c r="CQ58" s="34"/>
      <c r="CR58" s="35"/>
      <c r="CS58" s="34"/>
      <c r="CT58" s="35"/>
      <c r="CU58" s="34"/>
      <c r="CV58" s="35"/>
      <c r="CW58" s="34"/>
      <c r="CX58" s="35"/>
      <c r="CY58" s="34"/>
      <c r="CZ58" s="35"/>
      <c r="DA58" s="34"/>
      <c r="DB58" s="35"/>
      <c r="DC58" s="34"/>
      <c r="DD58" s="35"/>
      <c r="DE58" s="34"/>
      <c r="DF58" s="35"/>
      <c r="DG58" s="34">
        <f t="shared" si="0"/>
        <v>0</v>
      </c>
      <c r="DH58" s="35">
        <f t="shared" si="1"/>
        <v>0</v>
      </c>
    </row>
    <row r="59" spans="2:112" ht="15.75" customHeight="1" x14ac:dyDescent="0.2">
      <c r="B59" s="80" t="s">
        <v>218</v>
      </c>
      <c r="C59" s="34"/>
      <c r="D59" s="35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35"/>
      <c r="BC59" s="34"/>
      <c r="BD59" s="35"/>
      <c r="BE59" s="34"/>
      <c r="BF59" s="35"/>
      <c r="BG59" s="34"/>
      <c r="BH59" s="35"/>
      <c r="BI59" s="34"/>
      <c r="BJ59" s="35"/>
      <c r="BK59" s="34"/>
      <c r="BL59" s="35"/>
      <c r="BM59" s="34"/>
      <c r="BN59" s="35"/>
      <c r="BO59" s="34"/>
      <c r="BP59" s="35"/>
      <c r="BQ59" s="34"/>
      <c r="BR59" s="35"/>
      <c r="BS59" s="34"/>
      <c r="BT59" s="35"/>
      <c r="BU59" s="34"/>
      <c r="BV59" s="35"/>
      <c r="BW59" s="34"/>
      <c r="BX59" s="35"/>
      <c r="BY59" s="34"/>
      <c r="BZ59" s="35"/>
      <c r="CA59" s="34"/>
      <c r="CB59" s="35"/>
      <c r="CC59" s="34"/>
      <c r="CD59" s="35"/>
      <c r="CE59" s="34"/>
      <c r="CF59" s="35"/>
      <c r="CG59" s="34"/>
      <c r="CH59" s="35"/>
      <c r="CI59" s="34"/>
      <c r="CJ59" s="35"/>
      <c r="CK59" s="34"/>
      <c r="CL59" s="35"/>
      <c r="CM59" s="34"/>
      <c r="CN59" s="35"/>
      <c r="CO59" s="34"/>
      <c r="CP59" s="35"/>
      <c r="CQ59" s="34"/>
      <c r="CR59" s="35"/>
      <c r="CS59" s="34"/>
      <c r="CT59" s="35"/>
      <c r="CU59" s="34"/>
      <c r="CV59" s="35"/>
      <c r="CW59" s="34"/>
      <c r="CX59" s="35"/>
      <c r="CY59" s="34"/>
      <c r="CZ59" s="35"/>
      <c r="DA59" s="34"/>
      <c r="DB59" s="35"/>
      <c r="DC59" s="34"/>
      <c r="DD59" s="35"/>
      <c r="DE59" s="34"/>
      <c r="DF59" s="35"/>
      <c r="DG59" s="34">
        <f t="shared" si="0"/>
        <v>0</v>
      </c>
      <c r="DH59" s="35">
        <f t="shared" si="1"/>
        <v>0</v>
      </c>
    </row>
    <row r="60" spans="2:112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35"/>
      <c r="CQ60" s="34"/>
      <c r="CR60" s="35"/>
      <c r="CS60" s="34"/>
      <c r="CT60" s="35"/>
      <c r="CU60" s="34"/>
      <c r="CV60" s="35"/>
      <c r="CW60" s="34"/>
      <c r="CX60" s="35"/>
      <c r="CY60" s="34"/>
      <c r="CZ60" s="35"/>
      <c r="DA60" s="34"/>
      <c r="DB60" s="35"/>
      <c r="DC60" s="34"/>
      <c r="DD60" s="35"/>
      <c r="DE60" s="34"/>
      <c r="DF60" s="35"/>
      <c r="DG60" s="34">
        <f t="shared" si="0"/>
        <v>0</v>
      </c>
      <c r="DH60" s="35">
        <f t="shared" si="1"/>
        <v>0</v>
      </c>
    </row>
    <row r="61" spans="2:112" ht="15.75" customHeight="1" x14ac:dyDescent="0.2">
      <c r="B61" s="80" t="s">
        <v>221</v>
      </c>
      <c r="C61" s="34"/>
      <c r="D61" s="35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35"/>
      <c r="CQ61" s="34"/>
      <c r="CR61" s="35"/>
      <c r="CS61" s="34"/>
      <c r="CT61" s="35"/>
      <c r="CU61" s="34"/>
      <c r="CV61" s="35"/>
      <c r="CW61" s="34"/>
      <c r="CX61" s="35"/>
      <c r="CY61" s="34"/>
      <c r="CZ61" s="35"/>
      <c r="DA61" s="34"/>
      <c r="DB61" s="35"/>
      <c r="DC61" s="34"/>
      <c r="DD61" s="35"/>
      <c r="DE61" s="34"/>
      <c r="DF61" s="35"/>
      <c r="DG61" s="34">
        <f t="shared" si="0"/>
        <v>0</v>
      </c>
      <c r="DH61" s="35">
        <f t="shared" si="1"/>
        <v>0</v>
      </c>
    </row>
    <row r="62" spans="2:112" ht="15.75" customHeight="1" x14ac:dyDescent="0.2">
      <c r="B62" s="81" t="s">
        <v>232</v>
      </c>
      <c r="C62" s="34"/>
      <c r="D62" s="35"/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34"/>
      <c r="P62" s="35"/>
      <c r="Q62" s="34"/>
      <c r="R62" s="35"/>
      <c r="S62" s="34"/>
      <c r="T62" s="35"/>
      <c r="U62" s="34"/>
      <c r="V62" s="35"/>
      <c r="W62" s="34"/>
      <c r="X62" s="35"/>
      <c r="Y62" s="34"/>
      <c r="Z62" s="35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34"/>
      <c r="AP62" s="35"/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35"/>
      <c r="BC62" s="34"/>
      <c r="BD62" s="35"/>
      <c r="BE62" s="34"/>
      <c r="BF62" s="35"/>
      <c r="BG62" s="34"/>
      <c r="BH62" s="35"/>
      <c r="BI62" s="34"/>
      <c r="BJ62" s="35"/>
      <c r="BK62" s="34"/>
      <c r="BL62" s="35"/>
      <c r="BM62" s="34"/>
      <c r="BN62" s="35"/>
      <c r="BO62" s="34"/>
      <c r="BP62" s="35"/>
      <c r="BQ62" s="34"/>
      <c r="BR62" s="35"/>
      <c r="BS62" s="34"/>
      <c r="BT62" s="35"/>
      <c r="BU62" s="34"/>
      <c r="BV62" s="35"/>
      <c r="BW62" s="34"/>
      <c r="BX62" s="35"/>
      <c r="BY62" s="34"/>
      <c r="BZ62" s="35"/>
      <c r="CA62" s="34"/>
      <c r="CB62" s="35"/>
      <c r="CC62" s="34"/>
      <c r="CD62" s="35"/>
      <c r="CE62" s="34"/>
      <c r="CF62" s="35"/>
      <c r="CG62" s="34"/>
      <c r="CH62" s="35"/>
      <c r="CI62" s="34"/>
      <c r="CJ62" s="35"/>
      <c r="CK62" s="34"/>
      <c r="CL62" s="35"/>
      <c r="CM62" s="34"/>
      <c r="CN62" s="35"/>
      <c r="CO62" s="34"/>
      <c r="CP62" s="35"/>
      <c r="CQ62" s="34"/>
      <c r="CR62" s="35"/>
      <c r="CS62" s="34"/>
      <c r="CT62" s="35"/>
      <c r="CU62" s="34"/>
      <c r="CV62" s="35"/>
      <c r="CW62" s="34"/>
      <c r="CX62" s="35"/>
      <c r="CY62" s="34"/>
      <c r="CZ62" s="35"/>
      <c r="DA62" s="34"/>
      <c r="DB62" s="35"/>
      <c r="DC62" s="34"/>
      <c r="DD62" s="35"/>
      <c r="DE62" s="34"/>
      <c r="DF62" s="35"/>
      <c r="DG62" s="34">
        <f t="shared" si="0"/>
        <v>0</v>
      </c>
      <c r="DH62" s="35">
        <f t="shared" si="1"/>
        <v>0</v>
      </c>
    </row>
    <row r="63" spans="2:112" ht="15.75" customHeight="1" x14ac:dyDescent="0.2">
      <c r="B63" s="33" t="s">
        <v>233</v>
      </c>
      <c r="C63" s="34"/>
      <c r="D63" s="35"/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34"/>
      <c r="AP63" s="35"/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35"/>
      <c r="BC63" s="34"/>
      <c r="BD63" s="35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34"/>
      <c r="BR63" s="35"/>
      <c r="BS63" s="34"/>
      <c r="BT63" s="35"/>
      <c r="BU63" s="34"/>
      <c r="BV63" s="35"/>
      <c r="BW63" s="34"/>
      <c r="BX63" s="35"/>
      <c r="BY63" s="34"/>
      <c r="BZ63" s="35"/>
      <c r="CA63" s="34"/>
      <c r="CB63" s="35"/>
      <c r="CC63" s="34"/>
      <c r="CD63" s="35"/>
      <c r="CE63" s="34"/>
      <c r="CF63" s="35"/>
      <c r="CG63" s="34"/>
      <c r="CH63" s="35"/>
      <c r="CI63" s="34"/>
      <c r="CJ63" s="35"/>
      <c r="CK63" s="34"/>
      <c r="CL63" s="35"/>
      <c r="CM63" s="34"/>
      <c r="CN63" s="35"/>
      <c r="CO63" s="34"/>
      <c r="CP63" s="35"/>
      <c r="CQ63" s="34"/>
      <c r="CR63" s="35"/>
      <c r="CS63" s="34"/>
      <c r="CT63" s="35"/>
      <c r="CU63" s="34"/>
      <c r="CV63" s="35"/>
      <c r="CW63" s="34"/>
      <c r="CX63" s="35"/>
      <c r="CY63" s="34"/>
      <c r="CZ63" s="35"/>
      <c r="DA63" s="34"/>
      <c r="DB63" s="35"/>
      <c r="DC63" s="34"/>
      <c r="DD63" s="35"/>
      <c r="DE63" s="34"/>
      <c r="DF63" s="35"/>
      <c r="DG63" s="34">
        <f t="shared" si="0"/>
        <v>0</v>
      </c>
      <c r="DH63" s="35">
        <f t="shared" si="1"/>
        <v>0</v>
      </c>
    </row>
    <row r="64" spans="2:112" ht="15.75" customHeight="1" x14ac:dyDescent="0.2">
      <c r="B64" s="87" t="s">
        <v>265</v>
      </c>
      <c r="C64" s="34"/>
      <c r="D64" s="35"/>
      <c r="E64" s="34"/>
      <c r="F64" s="35"/>
      <c r="G64" s="34"/>
      <c r="H64" s="35"/>
      <c r="I64" s="34"/>
      <c r="J64" s="35"/>
      <c r="K64" s="34"/>
      <c r="L64" s="35"/>
      <c r="M64" s="34"/>
      <c r="N64" s="35"/>
      <c r="O64" s="34"/>
      <c r="P64" s="35"/>
      <c r="Q64" s="34"/>
      <c r="R64" s="35"/>
      <c r="S64" s="34"/>
      <c r="T64" s="35"/>
      <c r="U64" s="34"/>
      <c r="V64" s="35"/>
      <c r="W64" s="34"/>
      <c r="X64" s="35"/>
      <c r="Y64" s="34"/>
      <c r="Z64" s="35"/>
      <c r="AA64" s="34"/>
      <c r="AB64" s="35"/>
      <c r="AC64" s="34"/>
      <c r="AD64" s="35"/>
      <c r="AE64" s="34"/>
      <c r="AF64" s="35"/>
      <c r="AG64" s="34"/>
      <c r="AH64" s="35"/>
      <c r="AI64" s="34"/>
      <c r="AJ64" s="35"/>
      <c r="AK64" s="34"/>
      <c r="AL64" s="35"/>
      <c r="AM64" s="34"/>
      <c r="AN64" s="35"/>
      <c r="AO64" s="34"/>
      <c r="AP64" s="35"/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35"/>
      <c r="BC64" s="34"/>
      <c r="BD64" s="35"/>
      <c r="BE64" s="34"/>
      <c r="BF64" s="35"/>
      <c r="BG64" s="34"/>
      <c r="BH64" s="35"/>
      <c r="BI64" s="34"/>
      <c r="BJ64" s="35"/>
      <c r="BK64" s="34"/>
      <c r="BL64" s="35"/>
      <c r="BM64" s="34"/>
      <c r="BN64" s="35"/>
      <c r="BO64" s="34"/>
      <c r="BP64" s="35"/>
      <c r="BQ64" s="34"/>
      <c r="BR64" s="35"/>
      <c r="BS64" s="34"/>
      <c r="BT64" s="35"/>
      <c r="BU64" s="34"/>
      <c r="BV64" s="35"/>
      <c r="BW64" s="34"/>
      <c r="BX64" s="35"/>
      <c r="BY64" s="34"/>
      <c r="BZ64" s="35"/>
      <c r="CA64" s="34"/>
      <c r="CB64" s="35"/>
      <c r="CC64" s="34"/>
      <c r="CD64" s="35"/>
      <c r="CE64" s="34"/>
      <c r="CF64" s="35"/>
      <c r="CG64" s="34"/>
      <c r="CH64" s="35"/>
      <c r="CI64" s="34"/>
      <c r="CJ64" s="35"/>
      <c r="CK64" s="34"/>
      <c r="CL64" s="35"/>
      <c r="CM64" s="34"/>
      <c r="CN64" s="35"/>
      <c r="CO64" s="34"/>
      <c r="CP64" s="35"/>
      <c r="CQ64" s="34"/>
      <c r="CR64" s="35"/>
      <c r="CS64" s="34"/>
      <c r="CT64" s="35"/>
      <c r="CU64" s="34"/>
      <c r="CV64" s="35"/>
      <c r="CW64" s="34"/>
      <c r="CX64" s="35"/>
      <c r="CY64" s="34"/>
      <c r="CZ64" s="35"/>
      <c r="DA64" s="34"/>
      <c r="DB64" s="35"/>
      <c r="DC64" s="34"/>
      <c r="DD64" s="35"/>
      <c r="DE64" s="34"/>
      <c r="DF64" s="35"/>
      <c r="DG64" s="34">
        <f t="shared" si="0"/>
        <v>0</v>
      </c>
      <c r="DH64" s="35">
        <f t="shared" si="1"/>
        <v>0</v>
      </c>
    </row>
    <row r="65" spans="2:112" ht="15.75" customHeight="1" x14ac:dyDescent="0.2">
      <c r="B65" s="80" t="s">
        <v>266</v>
      </c>
      <c r="C65" s="34"/>
      <c r="D65" s="35"/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34"/>
      <c r="AP65" s="35"/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35"/>
      <c r="BC65" s="34"/>
      <c r="BD65" s="35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34"/>
      <c r="BR65" s="35"/>
      <c r="BS65" s="34"/>
      <c r="BT65" s="35"/>
      <c r="BU65" s="34"/>
      <c r="BV65" s="35"/>
      <c r="BW65" s="34"/>
      <c r="BX65" s="35"/>
      <c r="BY65" s="34"/>
      <c r="BZ65" s="35"/>
      <c r="CA65" s="34"/>
      <c r="CB65" s="35"/>
      <c r="CC65" s="34"/>
      <c r="CD65" s="35"/>
      <c r="CE65" s="34"/>
      <c r="CF65" s="35"/>
      <c r="CG65" s="34"/>
      <c r="CH65" s="35"/>
      <c r="CI65" s="34"/>
      <c r="CJ65" s="35"/>
      <c r="CK65" s="34"/>
      <c r="CL65" s="35"/>
      <c r="CM65" s="34"/>
      <c r="CN65" s="35"/>
      <c r="CO65" s="34"/>
      <c r="CP65" s="35"/>
      <c r="CQ65" s="34"/>
      <c r="CR65" s="35"/>
      <c r="CS65" s="34"/>
      <c r="CT65" s="35"/>
      <c r="CU65" s="34"/>
      <c r="CV65" s="35"/>
      <c r="CW65" s="34"/>
      <c r="CX65" s="35"/>
      <c r="CY65" s="34"/>
      <c r="CZ65" s="35"/>
      <c r="DA65" s="34"/>
      <c r="DB65" s="35"/>
      <c r="DC65" s="34"/>
      <c r="DD65" s="35"/>
      <c r="DE65" s="34"/>
      <c r="DF65" s="35"/>
      <c r="DG65" s="34">
        <f t="shared" si="0"/>
        <v>0</v>
      </c>
      <c r="DH65" s="35">
        <f t="shared" si="1"/>
        <v>0</v>
      </c>
    </row>
    <row r="66" spans="2:112" ht="15.75" customHeight="1" x14ac:dyDescent="0.2">
      <c r="B66" s="80" t="s">
        <v>267</v>
      </c>
      <c r="C66" s="34"/>
      <c r="D66" s="35"/>
      <c r="E66" s="34"/>
      <c r="F66" s="35"/>
      <c r="G66" s="34"/>
      <c r="H66" s="35"/>
      <c r="I66" s="34"/>
      <c r="J66" s="35"/>
      <c r="K66" s="34"/>
      <c r="L66" s="35"/>
      <c r="M66" s="34"/>
      <c r="N66" s="35"/>
      <c r="O66" s="34"/>
      <c r="P66" s="35"/>
      <c r="Q66" s="34"/>
      <c r="R66" s="35"/>
      <c r="S66" s="34"/>
      <c r="T66" s="35"/>
      <c r="U66" s="34"/>
      <c r="V66" s="35"/>
      <c r="W66" s="34"/>
      <c r="X66" s="35"/>
      <c r="Y66" s="34"/>
      <c r="Z66" s="35"/>
      <c r="AA66" s="34"/>
      <c r="AB66" s="35"/>
      <c r="AC66" s="34"/>
      <c r="AD66" s="35"/>
      <c r="AE66" s="34"/>
      <c r="AF66" s="35"/>
      <c r="AG66" s="34"/>
      <c r="AH66" s="35"/>
      <c r="AI66" s="34"/>
      <c r="AJ66" s="35"/>
      <c r="AK66" s="34"/>
      <c r="AL66" s="35"/>
      <c r="AM66" s="34"/>
      <c r="AN66" s="35"/>
      <c r="AO66" s="34"/>
      <c r="AP66" s="35"/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35"/>
      <c r="BC66" s="34"/>
      <c r="BD66" s="35"/>
      <c r="BE66" s="34"/>
      <c r="BF66" s="35"/>
      <c r="BG66" s="34"/>
      <c r="BH66" s="35"/>
      <c r="BI66" s="34"/>
      <c r="BJ66" s="35"/>
      <c r="BK66" s="34"/>
      <c r="BL66" s="35"/>
      <c r="BM66" s="34"/>
      <c r="BN66" s="35"/>
      <c r="BO66" s="34"/>
      <c r="BP66" s="35"/>
      <c r="BQ66" s="34"/>
      <c r="BR66" s="35"/>
      <c r="BS66" s="34"/>
      <c r="BT66" s="35"/>
      <c r="BU66" s="34"/>
      <c r="BV66" s="35"/>
      <c r="BW66" s="34"/>
      <c r="BX66" s="35"/>
      <c r="BY66" s="34"/>
      <c r="BZ66" s="35"/>
      <c r="CA66" s="34"/>
      <c r="CB66" s="35"/>
      <c r="CC66" s="34"/>
      <c r="CD66" s="35"/>
      <c r="CE66" s="34">
        <v>1</v>
      </c>
      <c r="CF66" s="35"/>
      <c r="CG66" s="34"/>
      <c r="CH66" s="35"/>
      <c r="CI66" s="34"/>
      <c r="CJ66" s="35"/>
      <c r="CK66" s="34"/>
      <c r="CL66" s="35"/>
      <c r="CM66" s="34"/>
      <c r="CN66" s="35"/>
      <c r="CO66" s="34"/>
      <c r="CP66" s="35"/>
      <c r="CQ66" s="34"/>
      <c r="CR66" s="35"/>
      <c r="CS66" s="34"/>
      <c r="CT66" s="35"/>
      <c r="CU66" s="34"/>
      <c r="CV66" s="35"/>
      <c r="CW66" s="34"/>
      <c r="CX66" s="35"/>
      <c r="CY66" s="34"/>
      <c r="CZ66" s="35"/>
      <c r="DA66" s="34"/>
      <c r="DB66" s="35"/>
      <c r="DC66" s="34"/>
      <c r="DD66" s="35"/>
      <c r="DE66" s="34"/>
      <c r="DF66" s="35"/>
      <c r="DG66" s="34">
        <f t="shared" si="0"/>
        <v>1</v>
      </c>
      <c r="DH66" s="35">
        <f t="shared" si="1"/>
        <v>0</v>
      </c>
    </row>
    <row r="67" spans="2:112" ht="15.75" customHeight="1" x14ac:dyDescent="0.2"/>
    <row r="68" spans="2:112" ht="15.75" customHeight="1" x14ac:dyDescent="0.2"/>
    <row r="69" spans="2:112" ht="15.75" customHeight="1" x14ac:dyDescent="0.2"/>
    <row r="70" spans="2:112" ht="15.75" customHeight="1" x14ac:dyDescent="0.2"/>
    <row r="71" spans="2:112" ht="15.75" customHeight="1" x14ac:dyDescent="0.2"/>
    <row r="72" spans="2:112" ht="15.75" customHeight="1" x14ac:dyDescent="0.2"/>
    <row r="73" spans="2:112" ht="15.75" customHeight="1" x14ac:dyDescent="0.2"/>
    <row r="74" spans="2:112" ht="15.75" customHeight="1" x14ac:dyDescent="0.2"/>
    <row r="75" spans="2:112" ht="15.75" customHeight="1" x14ac:dyDescent="0.2"/>
    <row r="76" spans="2:112" ht="15.75" customHeight="1" x14ac:dyDescent="0.2"/>
    <row r="77" spans="2:112" ht="15.75" customHeight="1" x14ac:dyDescent="0.2"/>
    <row r="78" spans="2:112" ht="15.75" customHeight="1" x14ac:dyDescent="0.2"/>
    <row r="79" spans="2:112" ht="15.75" customHeight="1" x14ac:dyDescent="0.2"/>
    <row r="80" spans="2:11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9">
    <mergeCell ref="Y2:Z2"/>
    <mergeCell ref="AA2:AB2"/>
    <mergeCell ref="AC2:AD2"/>
    <mergeCell ref="AW2:AX2"/>
    <mergeCell ref="AY2:AZ2"/>
    <mergeCell ref="BA2:BB2"/>
    <mergeCell ref="AE2:A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M2:AN2"/>
    <mergeCell ref="AO2:AP2"/>
    <mergeCell ref="AQ2:AR2"/>
    <mergeCell ref="AS2:AT2"/>
    <mergeCell ref="AU2:AV2"/>
    <mergeCell ref="DG2:DH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A4:A26"/>
    <mergeCell ref="A27:A34"/>
    <mergeCell ref="A35:A44"/>
    <mergeCell ref="CC2:CD2"/>
    <mergeCell ref="CE2:CF2"/>
    <mergeCell ref="CA2:CB2"/>
    <mergeCell ref="BE2:BF2"/>
    <mergeCell ref="BG2:BH2"/>
    <mergeCell ref="BI2:BJ2"/>
    <mergeCell ref="BK2:BL2"/>
    <mergeCell ref="BM2:BN2"/>
    <mergeCell ref="BO2:BP2"/>
    <mergeCell ref="BC2:BD2"/>
    <mergeCell ref="AG2:AH2"/>
    <mergeCell ref="AI2:AJ2"/>
    <mergeCell ref="AK2:AL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3825-DEE2-4CD7-9D68-16DC25D0BD26}">
  <sheetPr>
    <outlinePr summaryBelow="0" summaryRight="0"/>
  </sheetPr>
  <dimension ref="A1:BF58"/>
  <sheetViews>
    <sheetView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C1" sqref="C1:AP1"/>
    </sheetView>
  </sheetViews>
  <sheetFormatPr defaultColWidth="12.5703125" defaultRowHeight="15.75" customHeight="1" x14ac:dyDescent="0.2"/>
  <cols>
    <col min="1" max="1" width="3.42578125" style="23" customWidth="1"/>
    <col min="2" max="2" width="40.140625" style="23" customWidth="1"/>
    <col min="3" max="58" width="6.85546875" style="23" customWidth="1"/>
    <col min="59" max="16384" width="12.5703125" style="23"/>
  </cols>
  <sheetData>
    <row r="1" spans="1:58" x14ac:dyDescent="0.25">
      <c r="A1" s="42"/>
      <c r="B1" s="43" t="s">
        <v>0</v>
      </c>
      <c r="C1" s="138" t="s">
        <v>83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</row>
    <row r="2" spans="1:58" ht="12.75" x14ac:dyDescent="0.2">
      <c r="A2" s="45"/>
      <c r="B2" s="46"/>
      <c r="C2" s="135" t="s">
        <v>1</v>
      </c>
      <c r="D2" s="123"/>
      <c r="E2" s="135" t="s">
        <v>2</v>
      </c>
      <c r="F2" s="123"/>
      <c r="G2" s="135" t="s">
        <v>3</v>
      </c>
      <c r="H2" s="123"/>
      <c r="I2" s="135" t="s">
        <v>4</v>
      </c>
      <c r="J2" s="123"/>
      <c r="K2" s="135" t="s">
        <v>5</v>
      </c>
      <c r="L2" s="123"/>
      <c r="M2" s="135" t="s">
        <v>6</v>
      </c>
      <c r="N2" s="123"/>
      <c r="O2" s="135" t="s">
        <v>7</v>
      </c>
      <c r="P2" s="123"/>
      <c r="Q2" s="135" t="s">
        <v>8</v>
      </c>
      <c r="R2" s="123"/>
      <c r="S2" s="135" t="s">
        <v>9</v>
      </c>
      <c r="T2" s="123"/>
      <c r="U2" s="135" t="s">
        <v>10</v>
      </c>
      <c r="V2" s="123"/>
      <c r="W2" s="135" t="s">
        <v>11</v>
      </c>
      <c r="X2" s="123"/>
      <c r="Y2" s="135" t="s">
        <v>12</v>
      </c>
      <c r="Z2" s="123"/>
      <c r="AA2" s="135" t="s">
        <v>13</v>
      </c>
      <c r="AB2" s="123"/>
      <c r="AC2" s="135" t="s">
        <v>14</v>
      </c>
      <c r="AD2" s="123"/>
      <c r="AE2" s="135" t="s">
        <v>15</v>
      </c>
      <c r="AF2" s="123"/>
      <c r="AG2" s="135" t="s">
        <v>16</v>
      </c>
      <c r="AH2" s="123"/>
      <c r="AI2" s="135" t="s">
        <v>17</v>
      </c>
      <c r="AJ2" s="123"/>
      <c r="AK2" s="135" t="s">
        <v>18</v>
      </c>
      <c r="AL2" s="123"/>
      <c r="AM2" s="135" t="s">
        <v>19</v>
      </c>
      <c r="AN2" s="123"/>
      <c r="AO2" s="135" t="s">
        <v>20</v>
      </c>
      <c r="AP2" s="123"/>
      <c r="AQ2" s="135" t="s">
        <v>21</v>
      </c>
      <c r="AR2" s="123"/>
      <c r="AS2" s="135" t="s">
        <v>22</v>
      </c>
      <c r="AT2" s="123"/>
      <c r="AU2" s="135" t="s">
        <v>23</v>
      </c>
      <c r="AV2" s="123"/>
      <c r="AW2" s="135" t="s">
        <v>24</v>
      </c>
      <c r="AX2" s="123"/>
      <c r="AY2" s="135" t="s">
        <v>25</v>
      </c>
      <c r="AZ2" s="123"/>
      <c r="BA2" s="135" t="s">
        <v>26</v>
      </c>
      <c r="BB2" s="123"/>
      <c r="BC2" s="135" t="s">
        <v>27</v>
      </c>
      <c r="BD2" s="123"/>
      <c r="BE2" s="135" t="s">
        <v>82</v>
      </c>
      <c r="BF2" s="123"/>
    </row>
    <row r="3" spans="1:58" ht="53.25" customHeight="1" thickBot="1" x14ac:dyDescent="0.25">
      <c r="A3" s="47"/>
      <c r="B3" s="48" t="s">
        <v>100</v>
      </c>
      <c r="C3" s="49" t="s">
        <v>32</v>
      </c>
      <c r="D3" s="50" t="s">
        <v>33</v>
      </c>
      <c r="E3" s="49" t="s">
        <v>32</v>
      </c>
      <c r="F3" s="50" t="s">
        <v>33</v>
      </c>
      <c r="G3" s="49" t="s">
        <v>32</v>
      </c>
      <c r="H3" s="50" t="s">
        <v>33</v>
      </c>
      <c r="I3" s="49" t="s">
        <v>32</v>
      </c>
      <c r="J3" s="50" t="s">
        <v>33</v>
      </c>
      <c r="K3" s="49" t="s">
        <v>32</v>
      </c>
      <c r="L3" s="50" t="s">
        <v>33</v>
      </c>
      <c r="M3" s="49" t="s">
        <v>32</v>
      </c>
      <c r="N3" s="50" t="s">
        <v>33</v>
      </c>
      <c r="O3" s="49" t="s">
        <v>32</v>
      </c>
      <c r="P3" s="50" t="s">
        <v>33</v>
      </c>
      <c r="Q3" s="49" t="s">
        <v>32</v>
      </c>
      <c r="R3" s="50" t="s">
        <v>33</v>
      </c>
      <c r="S3" s="49" t="s">
        <v>32</v>
      </c>
      <c r="T3" s="50" t="s">
        <v>33</v>
      </c>
      <c r="U3" s="49" t="s">
        <v>32</v>
      </c>
      <c r="V3" s="50" t="s">
        <v>33</v>
      </c>
      <c r="W3" s="49" t="s">
        <v>32</v>
      </c>
      <c r="X3" s="50" t="s">
        <v>33</v>
      </c>
      <c r="Y3" s="49" t="s">
        <v>32</v>
      </c>
      <c r="Z3" s="50" t="s">
        <v>33</v>
      </c>
      <c r="AA3" s="49" t="s">
        <v>32</v>
      </c>
      <c r="AB3" s="50" t="s">
        <v>33</v>
      </c>
      <c r="AC3" s="49" t="s">
        <v>32</v>
      </c>
      <c r="AD3" s="50" t="s">
        <v>33</v>
      </c>
      <c r="AE3" s="49" t="s">
        <v>32</v>
      </c>
      <c r="AF3" s="50" t="s">
        <v>33</v>
      </c>
      <c r="AG3" s="49" t="s">
        <v>32</v>
      </c>
      <c r="AH3" s="50" t="s">
        <v>33</v>
      </c>
      <c r="AI3" s="49" t="s">
        <v>32</v>
      </c>
      <c r="AJ3" s="50" t="s">
        <v>33</v>
      </c>
      <c r="AK3" s="49" t="s">
        <v>32</v>
      </c>
      <c r="AL3" s="50" t="s">
        <v>33</v>
      </c>
      <c r="AM3" s="49" t="s">
        <v>32</v>
      </c>
      <c r="AN3" s="50" t="s">
        <v>33</v>
      </c>
      <c r="AO3" s="49" t="s">
        <v>32</v>
      </c>
      <c r="AP3" s="50" t="s">
        <v>33</v>
      </c>
      <c r="AQ3" s="49" t="s">
        <v>32</v>
      </c>
      <c r="AR3" s="50" t="s">
        <v>33</v>
      </c>
      <c r="AS3" s="49" t="s">
        <v>32</v>
      </c>
      <c r="AT3" s="50" t="s">
        <v>33</v>
      </c>
      <c r="AU3" s="49" t="s">
        <v>32</v>
      </c>
      <c r="AV3" s="50" t="s">
        <v>33</v>
      </c>
      <c r="AW3" s="49" t="s">
        <v>32</v>
      </c>
      <c r="AX3" s="50" t="s">
        <v>33</v>
      </c>
      <c r="AY3" s="49" t="s">
        <v>32</v>
      </c>
      <c r="AZ3" s="50" t="s">
        <v>33</v>
      </c>
      <c r="BA3" s="49" t="s">
        <v>32</v>
      </c>
      <c r="BB3" s="50" t="s">
        <v>33</v>
      </c>
      <c r="BC3" s="49" t="s">
        <v>32</v>
      </c>
      <c r="BD3" s="50" t="s">
        <v>33</v>
      </c>
      <c r="BE3" s="49" t="s">
        <v>32</v>
      </c>
      <c r="BF3" s="50" t="s">
        <v>33</v>
      </c>
    </row>
    <row r="4" spans="1:58" ht="12.75" x14ac:dyDescent="0.2">
      <c r="A4" s="136" t="s">
        <v>34</v>
      </c>
      <c r="B4" s="51" t="s">
        <v>101</v>
      </c>
      <c r="C4" s="52"/>
      <c r="D4" s="53"/>
      <c r="E4" s="52"/>
      <c r="F4" s="53"/>
      <c r="G4" s="52"/>
      <c r="H4" s="53"/>
      <c r="I4" s="52"/>
      <c r="J4" s="53"/>
      <c r="K4" s="52"/>
      <c r="L4" s="53"/>
      <c r="M4" s="52"/>
      <c r="N4" s="53"/>
      <c r="O4" s="52"/>
      <c r="P4" s="53"/>
      <c r="Q4" s="52">
        <v>1</v>
      </c>
      <c r="R4" s="53"/>
      <c r="S4" s="52"/>
      <c r="T4" s="53"/>
      <c r="U4" s="52"/>
      <c r="V4" s="53"/>
      <c r="W4" s="52"/>
      <c r="X4" s="53"/>
      <c r="Y4" s="52"/>
      <c r="Z4" s="53"/>
      <c r="AA4" s="52"/>
      <c r="AB4" s="53"/>
      <c r="AC4" s="52">
        <v>1</v>
      </c>
      <c r="AD4" s="53"/>
      <c r="AE4" s="52">
        <v>4</v>
      </c>
      <c r="AF4" s="53"/>
      <c r="AG4" s="52"/>
      <c r="AH4" s="53"/>
      <c r="AI4" s="52"/>
      <c r="AJ4" s="53"/>
      <c r="AK4" s="52"/>
      <c r="AL4" s="53"/>
      <c r="AM4" s="52"/>
      <c r="AN4" s="53"/>
      <c r="AO4" s="52"/>
      <c r="AP4" s="53"/>
      <c r="AQ4" s="52">
        <v>4</v>
      </c>
      <c r="AR4" s="53"/>
      <c r="AS4" s="52"/>
      <c r="AT4" s="53"/>
      <c r="AU4" s="52"/>
      <c r="AV4" s="53"/>
      <c r="AW4" s="52">
        <v>2</v>
      </c>
      <c r="AX4" s="53"/>
      <c r="AY4" s="52"/>
      <c r="AZ4" s="53"/>
      <c r="BA4" s="52"/>
      <c r="BB4" s="53"/>
      <c r="BC4" s="52"/>
      <c r="BD4" s="53"/>
      <c r="BE4" s="52">
        <f t="shared" ref="BE4:BF20" si="0">SUM(C4,E4,G4,I4,K4,M4,O4,Q4,S4,U4,W4,Y4,AA4,AC4,AE4,AG4,AI4,AK4,AM4,AO4,AQ4,AS4,AU4,AW4,AY4,BA4,BC4)</f>
        <v>12</v>
      </c>
      <c r="BF4" s="53">
        <f t="shared" si="0"/>
        <v>0</v>
      </c>
    </row>
    <row r="5" spans="1:58" ht="12.75" x14ac:dyDescent="0.2">
      <c r="A5" s="132"/>
      <c r="B5" s="56" t="s">
        <v>102</v>
      </c>
      <c r="C5" s="57"/>
      <c r="D5" s="58"/>
      <c r="E5" s="57"/>
      <c r="F5" s="58"/>
      <c r="G5" s="57"/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57"/>
      <c r="V5" s="58"/>
      <c r="W5" s="57"/>
      <c r="X5" s="58"/>
      <c r="Y5" s="57"/>
      <c r="Z5" s="58"/>
      <c r="AA5" s="57"/>
      <c r="AB5" s="58"/>
      <c r="AC5" s="57"/>
      <c r="AD5" s="58"/>
      <c r="AE5" s="57"/>
      <c r="AF5" s="58"/>
      <c r="AG5" s="57"/>
      <c r="AH5" s="58"/>
      <c r="AI5" s="57"/>
      <c r="AJ5" s="58"/>
      <c r="AK5" s="57"/>
      <c r="AL5" s="58"/>
      <c r="AM5" s="57"/>
      <c r="AN5" s="58"/>
      <c r="AO5" s="57"/>
      <c r="AP5" s="58"/>
      <c r="AQ5" s="57"/>
      <c r="AR5" s="58"/>
      <c r="AS5" s="57"/>
      <c r="AT5" s="58"/>
      <c r="AU5" s="57"/>
      <c r="AV5" s="58"/>
      <c r="AW5" s="57"/>
      <c r="AX5" s="58"/>
      <c r="AY5" s="57"/>
      <c r="AZ5" s="58"/>
      <c r="BA5" s="57"/>
      <c r="BB5" s="58"/>
      <c r="BC5" s="57"/>
      <c r="BD5" s="58"/>
      <c r="BE5" s="57">
        <f t="shared" si="0"/>
        <v>0</v>
      </c>
      <c r="BF5" s="58">
        <f t="shared" si="0"/>
        <v>0</v>
      </c>
    </row>
    <row r="6" spans="1:58" ht="12.75" x14ac:dyDescent="0.2">
      <c r="A6" s="132"/>
      <c r="B6" s="56" t="s">
        <v>103</v>
      </c>
      <c r="C6" s="57">
        <v>1</v>
      </c>
      <c r="D6" s="58"/>
      <c r="E6" s="57">
        <v>1</v>
      </c>
      <c r="F6" s="58"/>
      <c r="G6" s="57"/>
      <c r="H6" s="58"/>
      <c r="I6" s="57">
        <v>1</v>
      </c>
      <c r="J6" s="58"/>
      <c r="K6" s="57"/>
      <c r="L6" s="58"/>
      <c r="M6" s="57">
        <v>1</v>
      </c>
      <c r="N6" s="58"/>
      <c r="O6" s="57">
        <v>2</v>
      </c>
      <c r="P6" s="58">
        <v>1</v>
      </c>
      <c r="Q6" s="57">
        <v>5</v>
      </c>
      <c r="R6" s="58">
        <v>2</v>
      </c>
      <c r="S6" s="57">
        <v>2</v>
      </c>
      <c r="T6" s="58">
        <v>1</v>
      </c>
      <c r="U6" s="57">
        <v>3</v>
      </c>
      <c r="V6" s="58"/>
      <c r="W6" s="57"/>
      <c r="X6" s="58"/>
      <c r="Y6" s="57"/>
      <c r="Z6" s="58"/>
      <c r="AA6" s="57">
        <v>7</v>
      </c>
      <c r="AB6" s="58">
        <v>1</v>
      </c>
      <c r="AC6" s="57">
        <v>2</v>
      </c>
      <c r="AD6" s="58">
        <v>1</v>
      </c>
      <c r="AE6" s="57">
        <v>1</v>
      </c>
      <c r="AF6" s="58">
        <v>2</v>
      </c>
      <c r="AG6" s="57"/>
      <c r="AH6" s="58"/>
      <c r="AI6" s="57">
        <v>1</v>
      </c>
      <c r="AJ6" s="58"/>
      <c r="AK6" s="57">
        <v>1</v>
      </c>
      <c r="AL6" s="58"/>
      <c r="AM6" s="57"/>
      <c r="AN6" s="58"/>
      <c r="AO6" s="57"/>
      <c r="AP6" s="58"/>
      <c r="AQ6" s="57">
        <v>2</v>
      </c>
      <c r="AR6" s="58"/>
      <c r="AS6" s="57">
        <v>1</v>
      </c>
      <c r="AT6" s="58"/>
      <c r="AU6" s="57">
        <v>3</v>
      </c>
      <c r="AV6" s="58"/>
      <c r="AW6" s="57">
        <v>1</v>
      </c>
      <c r="AX6" s="58"/>
      <c r="AY6" s="57">
        <v>1</v>
      </c>
      <c r="AZ6" s="58"/>
      <c r="BA6" s="57"/>
      <c r="BB6" s="58"/>
      <c r="BC6" s="57">
        <v>35</v>
      </c>
      <c r="BD6" s="58"/>
      <c r="BE6" s="57">
        <f t="shared" si="0"/>
        <v>71</v>
      </c>
      <c r="BF6" s="58">
        <f t="shared" si="0"/>
        <v>8</v>
      </c>
    </row>
    <row r="7" spans="1:58" ht="12.75" x14ac:dyDescent="0.2">
      <c r="A7" s="132"/>
      <c r="B7" s="56" t="s">
        <v>104</v>
      </c>
      <c r="C7" s="57">
        <v>34</v>
      </c>
      <c r="D7" s="58"/>
      <c r="E7" s="57">
        <v>35</v>
      </c>
      <c r="F7" s="58"/>
      <c r="G7" s="57">
        <v>64</v>
      </c>
      <c r="H7" s="58"/>
      <c r="I7" s="57">
        <v>9</v>
      </c>
      <c r="J7" s="58"/>
      <c r="K7" s="57">
        <v>70</v>
      </c>
      <c r="L7" s="58"/>
      <c r="M7" s="57">
        <v>40</v>
      </c>
      <c r="N7" s="58"/>
      <c r="O7" s="57">
        <v>76</v>
      </c>
      <c r="P7" s="58"/>
      <c r="Q7" s="57">
        <v>75</v>
      </c>
      <c r="R7" s="58"/>
      <c r="S7" s="57">
        <v>67</v>
      </c>
      <c r="T7" s="58"/>
      <c r="U7" s="57"/>
      <c r="V7" s="58"/>
      <c r="W7" s="57">
        <v>58</v>
      </c>
      <c r="X7" s="58"/>
      <c r="Y7" s="57">
        <v>75</v>
      </c>
      <c r="Z7" s="58"/>
      <c r="AA7" s="57">
        <v>50</v>
      </c>
      <c r="AB7" s="58"/>
      <c r="AC7" s="57">
        <v>50</v>
      </c>
      <c r="AD7" s="58"/>
      <c r="AE7" s="57">
        <v>18</v>
      </c>
      <c r="AF7" s="58"/>
      <c r="AG7" s="57">
        <v>11</v>
      </c>
      <c r="AH7" s="58"/>
      <c r="AI7" s="57">
        <v>5</v>
      </c>
      <c r="AJ7" s="58"/>
      <c r="AK7" s="57">
        <v>31</v>
      </c>
      <c r="AL7" s="58"/>
      <c r="AM7" s="57">
        <v>29</v>
      </c>
      <c r="AN7" s="58"/>
      <c r="AO7" s="57">
        <v>29</v>
      </c>
      <c r="AP7" s="58"/>
      <c r="AQ7" s="57">
        <v>17</v>
      </c>
      <c r="AR7" s="58"/>
      <c r="AS7" s="57">
        <v>62</v>
      </c>
      <c r="AT7" s="58"/>
      <c r="AU7" s="57">
        <v>120</v>
      </c>
      <c r="AV7" s="58"/>
      <c r="AW7" s="57">
        <v>13</v>
      </c>
      <c r="AX7" s="58"/>
      <c r="AY7" s="57">
        <v>15</v>
      </c>
      <c r="AZ7" s="58"/>
      <c r="BA7" s="57">
        <v>16</v>
      </c>
      <c r="BB7" s="58"/>
      <c r="BC7" s="57"/>
      <c r="BD7" s="58"/>
      <c r="BE7" s="57">
        <f t="shared" si="0"/>
        <v>1069</v>
      </c>
      <c r="BF7" s="58">
        <f t="shared" si="0"/>
        <v>0</v>
      </c>
    </row>
    <row r="8" spans="1:58" ht="12.75" x14ac:dyDescent="0.2">
      <c r="A8" s="132"/>
      <c r="B8" s="56" t="s">
        <v>105</v>
      </c>
      <c r="C8" s="57">
        <v>10</v>
      </c>
      <c r="D8" s="58"/>
      <c r="E8" s="57">
        <v>50</v>
      </c>
      <c r="F8" s="58"/>
      <c r="G8" s="57">
        <v>18</v>
      </c>
      <c r="H8" s="58"/>
      <c r="I8" s="57"/>
      <c r="J8" s="58"/>
      <c r="K8" s="57">
        <v>21</v>
      </c>
      <c r="L8" s="58"/>
      <c r="M8" s="57">
        <v>20</v>
      </c>
      <c r="N8" s="58"/>
      <c r="O8" s="57">
        <v>15</v>
      </c>
      <c r="P8" s="58"/>
      <c r="Q8" s="57">
        <v>10</v>
      </c>
      <c r="R8" s="58"/>
      <c r="S8" s="57">
        <v>20</v>
      </c>
      <c r="T8" s="58"/>
      <c r="U8" s="57">
        <v>27</v>
      </c>
      <c r="V8" s="58"/>
      <c r="W8" s="57">
        <v>36</v>
      </c>
      <c r="X8" s="58"/>
      <c r="Y8" s="57">
        <v>17</v>
      </c>
      <c r="Z8" s="58"/>
      <c r="AA8" s="57">
        <v>45</v>
      </c>
      <c r="AB8" s="58"/>
      <c r="AC8" s="57">
        <v>29</v>
      </c>
      <c r="AD8" s="58"/>
      <c r="AE8" s="57">
        <v>19</v>
      </c>
      <c r="AF8" s="58"/>
      <c r="AG8" s="57">
        <v>14</v>
      </c>
      <c r="AH8" s="58"/>
      <c r="AI8" s="57">
        <v>33</v>
      </c>
      <c r="AJ8" s="58"/>
      <c r="AK8" s="57">
        <v>41</v>
      </c>
      <c r="AL8" s="58"/>
      <c r="AM8" s="57">
        <v>49</v>
      </c>
      <c r="AN8" s="58"/>
      <c r="AO8" s="57">
        <v>56</v>
      </c>
      <c r="AP8" s="58"/>
      <c r="AQ8" s="57">
        <v>26</v>
      </c>
      <c r="AR8" s="58"/>
      <c r="AS8" s="57">
        <v>32</v>
      </c>
      <c r="AT8" s="58"/>
      <c r="AU8" s="57">
        <v>108</v>
      </c>
      <c r="AV8" s="58"/>
      <c r="AW8" s="57">
        <v>28</v>
      </c>
      <c r="AX8" s="58"/>
      <c r="AY8" s="57">
        <v>43</v>
      </c>
      <c r="AZ8" s="58"/>
      <c r="BA8" s="57">
        <v>62</v>
      </c>
      <c r="BB8" s="58"/>
      <c r="BC8" s="57">
        <v>22</v>
      </c>
      <c r="BD8" s="58"/>
      <c r="BE8" s="57">
        <f t="shared" si="0"/>
        <v>851</v>
      </c>
      <c r="BF8" s="58">
        <f t="shared" si="0"/>
        <v>0</v>
      </c>
    </row>
    <row r="9" spans="1:58" ht="12.75" x14ac:dyDescent="0.2">
      <c r="A9" s="132"/>
      <c r="B9" s="56" t="s">
        <v>106</v>
      </c>
      <c r="C9" s="57"/>
      <c r="D9" s="58"/>
      <c r="E9" s="57"/>
      <c r="F9" s="58"/>
      <c r="G9" s="57"/>
      <c r="H9" s="58"/>
      <c r="I9" s="57">
        <v>3</v>
      </c>
      <c r="J9" s="58"/>
      <c r="K9" s="57"/>
      <c r="L9" s="58"/>
      <c r="M9" s="57"/>
      <c r="N9" s="58"/>
      <c r="O9" s="57">
        <v>1</v>
      </c>
      <c r="P9" s="58"/>
      <c r="Q9" s="57">
        <v>3</v>
      </c>
      <c r="R9" s="58"/>
      <c r="S9" s="57">
        <v>1</v>
      </c>
      <c r="T9" s="58"/>
      <c r="U9" s="57"/>
      <c r="V9" s="58"/>
      <c r="W9" s="57"/>
      <c r="X9" s="58"/>
      <c r="Y9" s="57">
        <v>1</v>
      </c>
      <c r="Z9" s="58"/>
      <c r="AA9" s="57"/>
      <c r="AB9" s="58"/>
      <c r="AC9" s="57"/>
      <c r="AD9" s="58"/>
      <c r="AE9" s="57">
        <v>10</v>
      </c>
      <c r="AF9" s="58"/>
      <c r="AG9" s="57"/>
      <c r="AH9" s="58"/>
      <c r="AI9" s="57"/>
      <c r="AJ9" s="58"/>
      <c r="AK9" s="57">
        <v>1</v>
      </c>
      <c r="AL9" s="58"/>
      <c r="AM9" s="57"/>
      <c r="AN9" s="58"/>
      <c r="AO9" s="57"/>
      <c r="AP9" s="58"/>
      <c r="AQ9" s="57"/>
      <c r="AR9" s="58"/>
      <c r="AS9" s="57"/>
      <c r="AT9" s="58"/>
      <c r="AU9" s="57"/>
      <c r="AV9" s="58"/>
      <c r="AW9" s="57"/>
      <c r="AX9" s="58"/>
      <c r="AY9" s="57"/>
      <c r="AZ9" s="58"/>
      <c r="BA9" s="57"/>
      <c r="BB9" s="58"/>
      <c r="BC9" s="57"/>
      <c r="BD9" s="58"/>
      <c r="BE9" s="57">
        <f t="shared" si="0"/>
        <v>20</v>
      </c>
      <c r="BF9" s="58">
        <f t="shared" si="0"/>
        <v>0</v>
      </c>
    </row>
    <row r="10" spans="1:58" ht="12.75" x14ac:dyDescent="0.2">
      <c r="A10" s="132"/>
      <c r="B10" s="56" t="s">
        <v>107</v>
      </c>
      <c r="C10" s="57"/>
      <c r="D10" s="58"/>
      <c r="E10" s="57"/>
      <c r="F10" s="58"/>
      <c r="G10" s="57">
        <v>6</v>
      </c>
      <c r="H10" s="58"/>
      <c r="I10" s="57">
        <v>2</v>
      </c>
      <c r="J10" s="58"/>
      <c r="K10" s="57">
        <v>1</v>
      </c>
      <c r="L10" s="58"/>
      <c r="M10" s="57"/>
      <c r="N10" s="58"/>
      <c r="O10" s="57"/>
      <c r="P10" s="58"/>
      <c r="Q10" s="57">
        <v>2</v>
      </c>
      <c r="R10" s="58"/>
      <c r="S10" s="57">
        <v>4</v>
      </c>
      <c r="T10" s="58"/>
      <c r="U10" s="57"/>
      <c r="V10" s="58"/>
      <c r="W10" s="57">
        <v>2</v>
      </c>
      <c r="X10" s="58"/>
      <c r="Y10" s="57">
        <v>2</v>
      </c>
      <c r="Z10" s="58"/>
      <c r="AA10" s="57">
        <v>1</v>
      </c>
      <c r="AB10" s="58"/>
      <c r="AC10" s="57"/>
      <c r="AD10" s="58"/>
      <c r="AE10" s="57"/>
      <c r="AF10" s="58"/>
      <c r="AG10" s="57">
        <v>2</v>
      </c>
      <c r="AH10" s="58"/>
      <c r="AI10" s="57"/>
      <c r="AJ10" s="58"/>
      <c r="AK10" s="57">
        <v>2</v>
      </c>
      <c r="AL10" s="58"/>
      <c r="AM10" s="57"/>
      <c r="AN10" s="58"/>
      <c r="AO10" s="57">
        <v>1</v>
      </c>
      <c r="AP10" s="58"/>
      <c r="AQ10" s="57"/>
      <c r="AR10" s="58"/>
      <c r="AS10" s="57">
        <v>2</v>
      </c>
      <c r="AT10" s="58"/>
      <c r="AU10" s="57"/>
      <c r="AV10" s="58"/>
      <c r="AW10" s="57"/>
      <c r="AX10" s="58"/>
      <c r="AY10" s="57">
        <v>2</v>
      </c>
      <c r="AZ10" s="58"/>
      <c r="BA10" s="57">
        <v>11</v>
      </c>
      <c r="BB10" s="58"/>
      <c r="BC10" s="57">
        <v>12</v>
      </c>
      <c r="BD10" s="58"/>
      <c r="BE10" s="57">
        <f t="shared" si="0"/>
        <v>52</v>
      </c>
      <c r="BF10" s="58">
        <f t="shared" si="0"/>
        <v>0</v>
      </c>
    </row>
    <row r="11" spans="1:58" ht="12.75" x14ac:dyDescent="0.2">
      <c r="A11" s="132"/>
      <c r="B11" s="12" t="s">
        <v>42</v>
      </c>
      <c r="C11" s="57"/>
      <c r="D11" s="58"/>
      <c r="E11" s="57"/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57"/>
      <c r="AP11" s="58"/>
      <c r="AQ11" s="57"/>
      <c r="AR11" s="58"/>
      <c r="AS11" s="57"/>
      <c r="AT11" s="58"/>
      <c r="AU11" s="57"/>
      <c r="AV11" s="58"/>
      <c r="AW11" s="57"/>
      <c r="AX11" s="58"/>
      <c r="AY11" s="57"/>
      <c r="AZ11" s="58"/>
      <c r="BA11" s="57"/>
      <c r="BB11" s="58"/>
      <c r="BC11" s="57"/>
      <c r="BD11" s="58"/>
      <c r="BE11" s="57">
        <f t="shared" ref="BE11" si="1">SUM(C11,E11,G11,I11,K11,M11,O11,Q11,S11,U11,W11,Y11,AA11,AC11,AE11,AG11,AI11,AK11,AM11,AO11,AQ11,AS11,AU11,AW11,AY11,BA11,BC11)</f>
        <v>0</v>
      </c>
      <c r="BF11" s="58">
        <f t="shared" ref="BF11" si="2">SUM(D11,F11,H11,J11,L11,N11,P11,R11,T11,V11,X11,Z11,AB11,AD11,AF11,AH11,AJ11,AL11,AN11,AP11,AR11,AT11,AV11,AX11,AZ11,BB11,BD11)</f>
        <v>0</v>
      </c>
    </row>
    <row r="12" spans="1:58" ht="12.75" x14ac:dyDescent="0.2">
      <c r="A12" s="132"/>
      <c r="B12" s="56" t="s">
        <v>109</v>
      </c>
      <c r="C12" s="57"/>
      <c r="D12" s="58"/>
      <c r="E12" s="57">
        <v>3</v>
      </c>
      <c r="F12" s="58"/>
      <c r="G12" s="57"/>
      <c r="H12" s="58"/>
      <c r="I12" s="57">
        <v>4</v>
      </c>
      <c r="J12" s="58"/>
      <c r="K12" s="57">
        <v>4</v>
      </c>
      <c r="L12" s="58"/>
      <c r="M12" s="57">
        <v>2</v>
      </c>
      <c r="N12" s="58"/>
      <c r="O12" s="57">
        <v>3</v>
      </c>
      <c r="P12" s="58"/>
      <c r="Q12" s="57">
        <v>2</v>
      </c>
      <c r="R12" s="58"/>
      <c r="S12" s="57"/>
      <c r="T12" s="58"/>
      <c r="U12" s="57"/>
      <c r="V12" s="58"/>
      <c r="W12" s="57"/>
      <c r="X12" s="58"/>
      <c r="Y12" s="57">
        <v>3</v>
      </c>
      <c r="Z12" s="58"/>
      <c r="AA12" s="57"/>
      <c r="AB12" s="58"/>
      <c r="AC12" s="57">
        <v>4</v>
      </c>
      <c r="AD12" s="58"/>
      <c r="AE12" s="57"/>
      <c r="AF12" s="58">
        <v>2</v>
      </c>
      <c r="AG12" s="57">
        <v>3</v>
      </c>
      <c r="AH12" s="58"/>
      <c r="AI12" s="57">
        <v>1</v>
      </c>
      <c r="AJ12" s="58"/>
      <c r="AK12" s="57"/>
      <c r="AL12" s="58"/>
      <c r="AM12" s="57">
        <v>2</v>
      </c>
      <c r="AN12" s="58"/>
      <c r="AO12" s="57"/>
      <c r="AP12" s="58"/>
      <c r="AQ12" s="57">
        <v>11</v>
      </c>
      <c r="AR12" s="58"/>
      <c r="AS12" s="57">
        <v>1</v>
      </c>
      <c r="AT12" s="58"/>
      <c r="AU12" s="57"/>
      <c r="AV12" s="58"/>
      <c r="AW12" s="57">
        <v>3</v>
      </c>
      <c r="AX12" s="58"/>
      <c r="AY12" s="57"/>
      <c r="AZ12" s="58"/>
      <c r="BA12" s="57"/>
      <c r="BB12" s="58"/>
      <c r="BC12" s="57"/>
      <c r="BD12" s="58"/>
      <c r="BE12" s="57">
        <f t="shared" si="0"/>
        <v>46</v>
      </c>
      <c r="BF12" s="58">
        <f t="shared" si="0"/>
        <v>2</v>
      </c>
    </row>
    <row r="13" spans="1:58" ht="12.75" x14ac:dyDescent="0.2">
      <c r="A13" s="132"/>
      <c r="B13" s="56" t="s">
        <v>110</v>
      </c>
      <c r="C13" s="57"/>
      <c r="D13" s="58"/>
      <c r="E13" s="57">
        <v>1</v>
      </c>
      <c r="F13" s="58"/>
      <c r="G13" s="57"/>
      <c r="H13" s="58"/>
      <c r="I13" s="57" t="s">
        <v>214</v>
      </c>
      <c r="J13" s="58"/>
      <c r="K13" s="57">
        <v>1</v>
      </c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>
        <v>1</v>
      </c>
      <c r="X13" s="58"/>
      <c r="Y13" s="57"/>
      <c r="Z13" s="58"/>
      <c r="AA13" s="57">
        <v>2</v>
      </c>
      <c r="AB13" s="58"/>
      <c r="AC13" s="57">
        <v>1</v>
      </c>
      <c r="AD13" s="58"/>
      <c r="AE13" s="57"/>
      <c r="AF13" s="58"/>
      <c r="AG13" s="57"/>
      <c r="AH13" s="58"/>
      <c r="AI13" s="57"/>
      <c r="AJ13" s="58"/>
      <c r="AK13" s="57"/>
      <c r="AL13" s="58"/>
      <c r="AM13" s="57"/>
      <c r="AN13" s="58"/>
      <c r="AO13" s="57"/>
      <c r="AP13" s="58"/>
      <c r="AQ13" s="57">
        <v>1</v>
      </c>
      <c r="AR13" s="58"/>
      <c r="AS13" s="57">
        <v>1</v>
      </c>
      <c r="AT13" s="58"/>
      <c r="AU13" s="57"/>
      <c r="AV13" s="58"/>
      <c r="AW13" s="57"/>
      <c r="AX13" s="58"/>
      <c r="AY13" s="57"/>
      <c r="AZ13" s="58"/>
      <c r="BA13" s="57"/>
      <c r="BB13" s="58"/>
      <c r="BC13" s="57"/>
      <c r="BD13" s="58"/>
      <c r="BE13" s="57">
        <f t="shared" si="0"/>
        <v>8</v>
      </c>
      <c r="BF13" s="58">
        <f t="shared" si="0"/>
        <v>0</v>
      </c>
    </row>
    <row r="14" spans="1:58" ht="12.75" x14ac:dyDescent="0.2">
      <c r="A14" s="132"/>
      <c r="B14" s="56" t="s">
        <v>111</v>
      </c>
      <c r="C14" s="57"/>
      <c r="D14" s="58">
        <v>3</v>
      </c>
      <c r="E14" s="57">
        <v>6</v>
      </c>
      <c r="F14" s="58">
        <v>1</v>
      </c>
      <c r="G14" s="57">
        <v>7</v>
      </c>
      <c r="H14" s="58"/>
      <c r="I14" s="57">
        <v>13</v>
      </c>
      <c r="J14" s="58">
        <v>2</v>
      </c>
      <c r="K14" s="57"/>
      <c r="L14" s="58">
        <v>4</v>
      </c>
      <c r="M14" s="57">
        <v>4</v>
      </c>
      <c r="N14" s="58">
        <v>1</v>
      </c>
      <c r="O14" s="57">
        <v>9</v>
      </c>
      <c r="P14" s="58">
        <v>2</v>
      </c>
      <c r="Q14" s="57">
        <v>1</v>
      </c>
      <c r="R14" s="58">
        <v>5</v>
      </c>
      <c r="S14" s="57">
        <v>1</v>
      </c>
      <c r="T14" s="58"/>
      <c r="U14" s="57">
        <v>4</v>
      </c>
      <c r="V14" s="58"/>
      <c r="W14" s="57"/>
      <c r="X14" s="58">
        <v>4</v>
      </c>
      <c r="Y14" s="57">
        <v>2</v>
      </c>
      <c r="Z14" s="58"/>
      <c r="AA14" s="57">
        <v>9</v>
      </c>
      <c r="AB14" s="58">
        <v>11</v>
      </c>
      <c r="AC14" s="57">
        <v>1</v>
      </c>
      <c r="AD14" s="58">
        <v>5</v>
      </c>
      <c r="AE14" s="57">
        <v>5</v>
      </c>
      <c r="AF14" s="58">
        <v>10</v>
      </c>
      <c r="AG14" s="57">
        <v>2</v>
      </c>
      <c r="AH14" s="58">
        <v>58</v>
      </c>
      <c r="AI14" s="57">
        <v>7</v>
      </c>
      <c r="AJ14" s="58"/>
      <c r="AK14" s="57">
        <v>3</v>
      </c>
      <c r="AL14" s="58"/>
      <c r="AM14" s="57">
        <v>8</v>
      </c>
      <c r="AN14" s="58">
        <v>1</v>
      </c>
      <c r="AO14" s="57"/>
      <c r="AP14" s="58">
        <v>3</v>
      </c>
      <c r="AQ14" s="57">
        <v>2</v>
      </c>
      <c r="AR14" s="58">
        <v>6</v>
      </c>
      <c r="AS14" s="57"/>
      <c r="AT14" s="58">
        <v>2</v>
      </c>
      <c r="AU14" s="57">
        <v>4</v>
      </c>
      <c r="AV14" s="58">
        <v>6</v>
      </c>
      <c r="AW14" s="57">
        <v>4</v>
      </c>
      <c r="AX14" s="58">
        <v>6</v>
      </c>
      <c r="AY14" s="57">
        <v>7</v>
      </c>
      <c r="AZ14" s="58"/>
      <c r="BA14" s="57">
        <v>14</v>
      </c>
      <c r="BB14" s="58">
        <v>2</v>
      </c>
      <c r="BC14" s="57">
        <v>2</v>
      </c>
      <c r="BD14" s="58">
        <v>26</v>
      </c>
      <c r="BE14" s="57">
        <f t="shared" si="0"/>
        <v>115</v>
      </c>
      <c r="BF14" s="58">
        <f t="shared" si="0"/>
        <v>158</v>
      </c>
    </row>
    <row r="15" spans="1:58" ht="12.75" x14ac:dyDescent="0.2">
      <c r="A15" s="132"/>
      <c r="B15" s="56" t="s">
        <v>112</v>
      </c>
      <c r="C15" s="57"/>
      <c r="D15" s="58"/>
      <c r="E15" s="57"/>
      <c r="F15" s="58"/>
      <c r="G15" s="57"/>
      <c r="H15" s="58"/>
      <c r="I15" s="57">
        <v>3</v>
      </c>
      <c r="J15" s="58"/>
      <c r="K15" s="57">
        <v>1</v>
      </c>
      <c r="L15" s="58"/>
      <c r="M15" s="57"/>
      <c r="N15" s="58"/>
      <c r="O15" s="57"/>
      <c r="P15" s="58"/>
      <c r="Q15" s="57">
        <v>1</v>
      </c>
      <c r="R15" s="58"/>
      <c r="S15" s="57"/>
      <c r="T15" s="58"/>
      <c r="U15" s="57">
        <v>9</v>
      </c>
      <c r="V15" s="58"/>
      <c r="W15" s="57"/>
      <c r="X15" s="58"/>
      <c r="Y15" s="57"/>
      <c r="Z15" s="58"/>
      <c r="AA15" s="57">
        <v>6</v>
      </c>
      <c r="AB15" s="58">
        <v>1</v>
      </c>
      <c r="AC15" s="57"/>
      <c r="AD15" s="58"/>
      <c r="AE15" s="57"/>
      <c r="AF15" s="58">
        <v>5</v>
      </c>
      <c r="AG15" s="57"/>
      <c r="AH15" s="58"/>
      <c r="AI15" s="57">
        <v>7</v>
      </c>
      <c r="AJ15" s="58"/>
      <c r="AK15" s="57">
        <v>1</v>
      </c>
      <c r="AL15" s="58"/>
      <c r="AM15" s="57">
        <v>3</v>
      </c>
      <c r="AN15" s="58"/>
      <c r="AO15" s="57">
        <v>1</v>
      </c>
      <c r="AP15" s="58"/>
      <c r="AQ15" s="57">
        <v>1</v>
      </c>
      <c r="AR15" s="58">
        <v>1</v>
      </c>
      <c r="AS15" s="57">
        <v>1</v>
      </c>
      <c r="AT15" s="58"/>
      <c r="AU15" s="57">
        <v>4</v>
      </c>
      <c r="AV15" s="58"/>
      <c r="AW15" s="57">
        <v>5</v>
      </c>
      <c r="AX15" s="58"/>
      <c r="AY15" s="57">
        <v>10</v>
      </c>
      <c r="AZ15" s="58"/>
      <c r="BA15" s="57">
        <v>11</v>
      </c>
      <c r="BB15" s="58"/>
      <c r="BC15" s="57">
        <v>3</v>
      </c>
      <c r="BD15" s="58"/>
      <c r="BE15" s="57">
        <f t="shared" si="0"/>
        <v>67</v>
      </c>
      <c r="BF15" s="58">
        <f t="shared" si="0"/>
        <v>7</v>
      </c>
    </row>
    <row r="16" spans="1:58" ht="12.75" x14ac:dyDescent="0.2">
      <c r="A16" s="132"/>
      <c r="B16" s="56" t="s">
        <v>113</v>
      </c>
      <c r="C16" s="57"/>
      <c r="D16" s="58"/>
      <c r="E16" s="57"/>
      <c r="F16" s="58"/>
      <c r="G16" s="57"/>
      <c r="H16" s="58"/>
      <c r="I16" s="57">
        <v>1</v>
      </c>
      <c r="J16" s="58"/>
      <c r="K16" s="57"/>
      <c r="L16" s="58"/>
      <c r="M16" s="57"/>
      <c r="N16" s="58"/>
      <c r="O16" s="57"/>
      <c r="P16" s="58"/>
      <c r="Q16" s="57">
        <v>1</v>
      </c>
      <c r="R16" s="58"/>
      <c r="S16" s="57"/>
      <c r="T16" s="58"/>
      <c r="U16" s="57"/>
      <c r="V16" s="58"/>
      <c r="W16" s="57"/>
      <c r="X16" s="58"/>
      <c r="Y16" s="57"/>
      <c r="Z16" s="58"/>
      <c r="AA16" s="57"/>
      <c r="AB16" s="58">
        <v>1</v>
      </c>
      <c r="AC16" s="57"/>
      <c r="AD16" s="58"/>
      <c r="AE16" s="57"/>
      <c r="AF16" s="58"/>
      <c r="AG16" s="57"/>
      <c r="AH16" s="58"/>
      <c r="AI16" s="57"/>
      <c r="AJ16" s="58"/>
      <c r="AK16" s="57"/>
      <c r="AL16" s="58"/>
      <c r="AM16" s="57"/>
      <c r="AN16" s="58"/>
      <c r="AO16" s="57"/>
      <c r="AP16" s="58"/>
      <c r="AQ16" s="57"/>
      <c r="AR16" s="58"/>
      <c r="AS16" s="57"/>
      <c r="AT16" s="58"/>
      <c r="AU16" s="57"/>
      <c r="AV16" s="58"/>
      <c r="AW16" s="57">
        <v>2</v>
      </c>
      <c r="AX16" s="58"/>
      <c r="AY16" s="57"/>
      <c r="AZ16" s="58"/>
      <c r="BA16" s="57"/>
      <c r="BB16" s="58"/>
      <c r="BC16" s="57"/>
      <c r="BD16" s="58"/>
      <c r="BE16" s="57">
        <f t="shared" si="0"/>
        <v>4</v>
      </c>
      <c r="BF16" s="58">
        <f t="shared" si="0"/>
        <v>1</v>
      </c>
    </row>
    <row r="17" spans="1:58" ht="12.75" x14ac:dyDescent="0.2">
      <c r="A17" s="132"/>
      <c r="B17" s="56" t="s">
        <v>114</v>
      </c>
      <c r="C17" s="57"/>
      <c r="D17" s="58"/>
      <c r="E17" s="57"/>
      <c r="F17" s="58"/>
      <c r="G17" s="57">
        <v>2</v>
      </c>
      <c r="H17" s="58"/>
      <c r="I17" s="57">
        <v>34</v>
      </c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8"/>
      <c r="AA17" s="57"/>
      <c r="AB17" s="58"/>
      <c r="AC17" s="57"/>
      <c r="AD17" s="58"/>
      <c r="AE17" s="57">
        <v>7</v>
      </c>
      <c r="AF17" s="58"/>
      <c r="AG17" s="57"/>
      <c r="AH17" s="58"/>
      <c r="AI17" s="57"/>
      <c r="AJ17" s="58"/>
      <c r="AK17" s="57"/>
      <c r="AL17" s="58"/>
      <c r="AM17" s="57"/>
      <c r="AN17" s="58"/>
      <c r="AO17" s="57"/>
      <c r="AP17" s="58"/>
      <c r="AQ17" s="57"/>
      <c r="AR17" s="58"/>
      <c r="AS17" s="57">
        <v>1</v>
      </c>
      <c r="AT17" s="58"/>
      <c r="AU17" s="57"/>
      <c r="AV17" s="58"/>
      <c r="AW17" s="57"/>
      <c r="AX17" s="58"/>
      <c r="AY17" s="57"/>
      <c r="AZ17" s="58"/>
      <c r="BA17" s="57"/>
      <c r="BB17" s="58"/>
      <c r="BC17" s="57"/>
      <c r="BD17" s="58"/>
      <c r="BE17" s="57">
        <f t="shared" si="0"/>
        <v>44</v>
      </c>
      <c r="BF17" s="58">
        <f t="shared" si="0"/>
        <v>0</v>
      </c>
    </row>
    <row r="18" spans="1:58" ht="12.75" x14ac:dyDescent="0.2">
      <c r="A18" s="132"/>
      <c r="B18" s="56" t="s">
        <v>115</v>
      </c>
      <c r="C18" s="57"/>
      <c r="D18" s="58"/>
      <c r="E18" s="57"/>
      <c r="F18" s="58">
        <v>2</v>
      </c>
      <c r="G18" s="57">
        <v>1</v>
      </c>
      <c r="H18" s="58"/>
      <c r="I18" s="57">
        <v>22</v>
      </c>
      <c r="J18" s="58"/>
      <c r="K18" s="57">
        <v>1</v>
      </c>
      <c r="L18" s="58"/>
      <c r="M18" s="57"/>
      <c r="N18" s="58"/>
      <c r="O18" s="57">
        <v>1</v>
      </c>
      <c r="P18" s="58">
        <v>1</v>
      </c>
      <c r="Q18" s="57">
        <v>2</v>
      </c>
      <c r="R18" s="58"/>
      <c r="S18" s="57">
        <v>2</v>
      </c>
      <c r="T18" s="58"/>
      <c r="U18" s="57">
        <v>52</v>
      </c>
      <c r="V18" s="58"/>
      <c r="W18" s="57">
        <v>1</v>
      </c>
      <c r="X18" s="58"/>
      <c r="Y18" s="57"/>
      <c r="Z18" s="58"/>
      <c r="AA18" s="57">
        <v>2</v>
      </c>
      <c r="AB18" s="58">
        <v>1</v>
      </c>
      <c r="AC18" s="57">
        <v>3</v>
      </c>
      <c r="AD18" s="58">
        <v>1</v>
      </c>
      <c r="AE18" s="57">
        <v>12</v>
      </c>
      <c r="AF18" s="58"/>
      <c r="AG18" s="57"/>
      <c r="AH18" s="58"/>
      <c r="AI18" s="57">
        <v>46</v>
      </c>
      <c r="AJ18" s="58"/>
      <c r="AK18" s="57">
        <v>9</v>
      </c>
      <c r="AL18" s="58"/>
      <c r="AM18" s="57">
        <v>10</v>
      </c>
      <c r="AN18" s="58"/>
      <c r="AO18" s="57">
        <v>21</v>
      </c>
      <c r="AP18" s="58"/>
      <c r="AQ18" s="57">
        <v>12</v>
      </c>
      <c r="AR18" s="58"/>
      <c r="AS18" s="57"/>
      <c r="AT18" s="58">
        <v>1</v>
      </c>
      <c r="AU18" s="57">
        <v>46</v>
      </c>
      <c r="AV18" s="58">
        <v>2</v>
      </c>
      <c r="AW18" s="57">
        <v>29</v>
      </c>
      <c r="AX18" s="58">
        <v>1</v>
      </c>
      <c r="AY18" s="57">
        <v>21</v>
      </c>
      <c r="AZ18" s="58"/>
      <c r="BA18" s="57">
        <v>65</v>
      </c>
      <c r="BB18" s="58"/>
      <c r="BC18" s="57">
        <v>9</v>
      </c>
      <c r="BD18" s="58"/>
      <c r="BE18" s="57">
        <f t="shared" si="0"/>
        <v>367</v>
      </c>
      <c r="BF18" s="58">
        <f t="shared" si="0"/>
        <v>9</v>
      </c>
    </row>
    <row r="19" spans="1:58" ht="12.75" x14ac:dyDescent="0.2">
      <c r="A19" s="132"/>
      <c r="B19" s="56" t="s">
        <v>116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8"/>
      <c r="AA19" s="57"/>
      <c r="AB19" s="58"/>
      <c r="AC19" s="57"/>
      <c r="AD19" s="58"/>
      <c r="AE19" s="57"/>
      <c r="AF19" s="58"/>
      <c r="AG19" s="57"/>
      <c r="AH19" s="58"/>
      <c r="AI19" s="57"/>
      <c r="AJ19" s="58"/>
      <c r="AK19" s="57">
        <v>1</v>
      </c>
      <c r="AL19" s="58"/>
      <c r="AM19" s="57"/>
      <c r="AN19" s="58"/>
      <c r="AO19" s="57"/>
      <c r="AP19" s="58"/>
      <c r="AQ19" s="57"/>
      <c r="AR19" s="58"/>
      <c r="AS19" s="57"/>
      <c r="AT19" s="58"/>
      <c r="AU19" s="57"/>
      <c r="AV19" s="58"/>
      <c r="AW19" s="57"/>
      <c r="AX19" s="58"/>
      <c r="AY19" s="57"/>
      <c r="AZ19" s="58"/>
      <c r="BA19" s="57"/>
      <c r="BB19" s="58"/>
      <c r="BC19" s="57"/>
      <c r="BD19" s="58"/>
      <c r="BE19" s="57">
        <f t="shared" si="0"/>
        <v>1</v>
      </c>
      <c r="BF19" s="58">
        <f t="shared" si="0"/>
        <v>0</v>
      </c>
    </row>
    <row r="20" spans="1:58" ht="12.75" x14ac:dyDescent="0.2">
      <c r="A20" s="132"/>
      <c r="B20" s="56" t="s">
        <v>117</v>
      </c>
      <c r="C20" s="57"/>
      <c r="D20" s="58"/>
      <c r="E20" s="57"/>
      <c r="F20" s="58"/>
      <c r="G20" s="57"/>
      <c r="H20" s="58"/>
      <c r="I20" s="57">
        <v>15</v>
      </c>
      <c r="J20" s="58">
        <v>2</v>
      </c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8"/>
      <c r="AA20" s="57"/>
      <c r="AB20" s="58"/>
      <c r="AC20" s="57"/>
      <c r="AD20" s="58"/>
      <c r="AE20" s="57"/>
      <c r="AF20" s="58"/>
      <c r="AG20" s="57"/>
      <c r="AH20" s="58"/>
      <c r="AI20" s="57"/>
      <c r="AJ20" s="58"/>
      <c r="AK20" s="57"/>
      <c r="AL20" s="58"/>
      <c r="AM20" s="57"/>
      <c r="AN20" s="58"/>
      <c r="AO20" s="57"/>
      <c r="AP20" s="58"/>
      <c r="AQ20" s="57">
        <v>2</v>
      </c>
      <c r="AR20" s="58"/>
      <c r="AS20" s="57"/>
      <c r="AT20" s="58"/>
      <c r="AU20" s="57"/>
      <c r="AV20" s="58"/>
      <c r="AW20" s="57"/>
      <c r="AX20" s="58"/>
      <c r="AY20" s="57"/>
      <c r="AZ20" s="58"/>
      <c r="BA20" s="57"/>
      <c r="BB20" s="58"/>
      <c r="BC20" s="57"/>
      <c r="BD20" s="58"/>
      <c r="BE20" s="57">
        <f t="shared" si="0"/>
        <v>17</v>
      </c>
      <c r="BF20" s="58">
        <f t="shared" si="0"/>
        <v>2</v>
      </c>
    </row>
    <row r="21" spans="1:58" ht="12.75" x14ac:dyDescent="0.2">
      <c r="A21" s="132"/>
      <c r="B21" s="56" t="s">
        <v>118</v>
      </c>
      <c r="C21" s="57"/>
      <c r="D21" s="58"/>
      <c r="E21" s="57">
        <v>1</v>
      </c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57">
        <v>1</v>
      </c>
      <c r="AB21" s="58"/>
      <c r="AC21" s="57"/>
      <c r="AD21" s="58"/>
      <c r="AE21" s="57"/>
      <c r="AF21" s="58"/>
      <c r="AG21" s="57"/>
      <c r="AH21" s="58"/>
      <c r="AI21" s="57"/>
      <c r="AJ21" s="58"/>
      <c r="AK21" s="57"/>
      <c r="AL21" s="58"/>
      <c r="AM21" s="57"/>
      <c r="AN21" s="58"/>
      <c r="AO21" s="57"/>
      <c r="AP21" s="58"/>
      <c r="AQ21" s="57"/>
      <c r="AR21" s="58">
        <v>1</v>
      </c>
      <c r="AS21" s="57">
        <v>1</v>
      </c>
      <c r="AT21" s="58"/>
      <c r="AU21" s="57"/>
      <c r="AV21" s="58"/>
      <c r="AW21" s="57"/>
      <c r="AX21" s="58"/>
      <c r="AY21" s="57"/>
      <c r="AZ21" s="58"/>
      <c r="BA21" s="57"/>
      <c r="BB21" s="58"/>
      <c r="BC21" s="57"/>
      <c r="BD21" s="58"/>
      <c r="BE21" s="57">
        <f t="shared" ref="BE21:BF36" si="3">SUM(C21,E21,G21,I21,K21,M21,O21,Q21,S21,U21,W21,Y21,AA21,AC21,AE21,AG21,AI21,AK21,AM21,AO21,AQ21,AS21,AU21,AW21,AY21,BA21,BC21)</f>
        <v>3</v>
      </c>
      <c r="BF21" s="58">
        <f t="shared" si="3"/>
        <v>1</v>
      </c>
    </row>
    <row r="22" spans="1:58" ht="12.75" x14ac:dyDescent="0.2">
      <c r="A22" s="132"/>
      <c r="B22" s="56" t="s">
        <v>119</v>
      </c>
      <c r="C22" s="57"/>
      <c r="D22" s="58"/>
      <c r="E22" s="57"/>
      <c r="F22" s="58"/>
      <c r="G22" s="57"/>
      <c r="H22" s="58"/>
      <c r="I22" s="57"/>
      <c r="J22" s="58"/>
      <c r="K22" s="57"/>
      <c r="L22" s="58"/>
      <c r="M22" s="57"/>
      <c r="N22" s="58"/>
      <c r="O22" s="57"/>
      <c r="P22" s="58"/>
      <c r="Q22" s="57"/>
      <c r="R22" s="58"/>
      <c r="S22" s="57"/>
      <c r="T22" s="58"/>
      <c r="U22" s="57"/>
      <c r="V22" s="58"/>
      <c r="W22" s="57"/>
      <c r="X22" s="58"/>
      <c r="Y22" s="57"/>
      <c r="Z22" s="58"/>
      <c r="AA22" s="57">
        <v>1</v>
      </c>
      <c r="AB22" s="58"/>
      <c r="AC22" s="57"/>
      <c r="AD22" s="58"/>
      <c r="AE22" s="57"/>
      <c r="AF22" s="58"/>
      <c r="AG22" s="57"/>
      <c r="AH22" s="58"/>
      <c r="AI22" s="57"/>
      <c r="AJ22" s="58"/>
      <c r="AK22" s="57"/>
      <c r="AL22" s="58"/>
      <c r="AM22" s="57"/>
      <c r="AN22" s="58"/>
      <c r="AO22" s="57"/>
      <c r="AP22" s="58"/>
      <c r="AQ22" s="57"/>
      <c r="AR22" s="58"/>
      <c r="AS22" s="57"/>
      <c r="AT22" s="58"/>
      <c r="AU22" s="57"/>
      <c r="AV22" s="58"/>
      <c r="AW22" s="57"/>
      <c r="AX22" s="58"/>
      <c r="AY22" s="57"/>
      <c r="AZ22" s="58"/>
      <c r="BA22" s="57"/>
      <c r="BB22" s="58"/>
      <c r="BC22" s="57"/>
      <c r="BD22" s="58"/>
      <c r="BE22" s="57">
        <f t="shared" si="3"/>
        <v>1</v>
      </c>
      <c r="BF22" s="58">
        <f t="shared" si="3"/>
        <v>0</v>
      </c>
    </row>
    <row r="23" spans="1:58" ht="12.75" x14ac:dyDescent="0.2">
      <c r="A23" s="132"/>
      <c r="B23" s="56" t="s">
        <v>120</v>
      </c>
      <c r="C23" s="57"/>
      <c r="D23" s="58"/>
      <c r="E23" s="57"/>
      <c r="F23" s="58"/>
      <c r="G23" s="57"/>
      <c r="H23" s="58"/>
      <c r="I23" s="57">
        <v>1</v>
      </c>
      <c r="J23" s="58"/>
      <c r="K23" s="57"/>
      <c r="L23" s="58"/>
      <c r="M23" s="57"/>
      <c r="N23" s="58"/>
      <c r="O23" s="57">
        <v>2</v>
      </c>
      <c r="P23" s="58"/>
      <c r="Q23" s="57">
        <v>5</v>
      </c>
      <c r="R23" s="58"/>
      <c r="S23" s="57"/>
      <c r="T23" s="58"/>
      <c r="U23" s="57"/>
      <c r="V23" s="58"/>
      <c r="W23" s="57"/>
      <c r="X23" s="58"/>
      <c r="Y23" s="57"/>
      <c r="Z23" s="58"/>
      <c r="AA23" s="57"/>
      <c r="AB23" s="58"/>
      <c r="AC23" s="57">
        <v>1</v>
      </c>
      <c r="AD23" s="58"/>
      <c r="AE23" s="57">
        <v>1</v>
      </c>
      <c r="AF23" s="58"/>
      <c r="AG23" s="57"/>
      <c r="AH23" s="58"/>
      <c r="AI23" s="57"/>
      <c r="AJ23" s="58"/>
      <c r="AK23" s="57"/>
      <c r="AL23" s="58"/>
      <c r="AM23" s="57"/>
      <c r="AN23" s="58"/>
      <c r="AO23" s="57"/>
      <c r="AP23" s="58"/>
      <c r="AQ23" s="57"/>
      <c r="AR23" s="58"/>
      <c r="AS23" s="57"/>
      <c r="AT23" s="58"/>
      <c r="AU23" s="57"/>
      <c r="AV23" s="58"/>
      <c r="AW23" s="57">
        <v>3</v>
      </c>
      <c r="AX23" s="58"/>
      <c r="AY23" s="57"/>
      <c r="AZ23" s="58"/>
      <c r="BA23" s="57"/>
      <c r="BB23" s="58"/>
      <c r="BC23" s="57"/>
      <c r="BD23" s="58"/>
      <c r="BE23" s="57">
        <f t="shared" si="3"/>
        <v>13</v>
      </c>
      <c r="BF23" s="58">
        <f t="shared" si="3"/>
        <v>0</v>
      </c>
    </row>
    <row r="24" spans="1:58" ht="12.75" x14ac:dyDescent="0.2">
      <c r="A24" s="132"/>
      <c r="B24" s="56" t="s">
        <v>121</v>
      </c>
      <c r="C24" s="57"/>
      <c r="D24" s="58"/>
      <c r="E24" s="57"/>
      <c r="F24" s="58"/>
      <c r="G24" s="57">
        <v>1</v>
      </c>
      <c r="H24" s="58"/>
      <c r="I24" s="57">
        <v>1</v>
      </c>
      <c r="J24" s="58"/>
      <c r="K24" s="57"/>
      <c r="L24" s="58"/>
      <c r="M24" s="57"/>
      <c r="N24" s="58"/>
      <c r="O24" s="57"/>
      <c r="P24" s="58"/>
      <c r="Q24" s="57"/>
      <c r="R24" s="58"/>
      <c r="S24" s="57">
        <v>1</v>
      </c>
      <c r="T24" s="58"/>
      <c r="U24" s="57"/>
      <c r="V24" s="58"/>
      <c r="W24" s="57"/>
      <c r="X24" s="58"/>
      <c r="Y24" s="57">
        <v>1</v>
      </c>
      <c r="Z24" s="58"/>
      <c r="AA24" s="57"/>
      <c r="AB24" s="58"/>
      <c r="AC24" s="57">
        <v>1</v>
      </c>
      <c r="AD24" s="58"/>
      <c r="AE24" s="57"/>
      <c r="AF24" s="58"/>
      <c r="AG24" s="57"/>
      <c r="AH24" s="58"/>
      <c r="AI24" s="57"/>
      <c r="AJ24" s="58"/>
      <c r="AK24" s="57"/>
      <c r="AL24" s="58"/>
      <c r="AM24" s="57"/>
      <c r="AN24" s="58"/>
      <c r="AO24" s="57"/>
      <c r="AP24" s="58"/>
      <c r="AQ24" s="57">
        <v>3</v>
      </c>
      <c r="AR24" s="58"/>
      <c r="AS24" s="57"/>
      <c r="AT24" s="58"/>
      <c r="AU24" s="57"/>
      <c r="AV24" s="58"/>
      <c r="AW24" s="57">
        <v>1</v>
      </c>
      <c r="AX24" s="58"/>
      <c r="AY24" s="57">
        <v>1</v>
      </c>
      <c r="AZ24" s="58"/>
      <c r="BA24" s="57">
        <v>1</v>
      </c>
      <c r="BB24" s="58"/>
      <c r="BC24" s="57">
        <v>1</v>
      </c>
      <c r="BD24" s="58"/>
      <c r="BE24" s="57">
        <f t="shared" si="3"/>
        <v>12</v>
      </c>
      <c r="BF24" s="58">
        <f t="shared" si="3"/>
        <v>0</v>
      </c>
    </row>
    <row r="25" spans="1:58" ht="12.75" x14ac:dyDescent="0.2">
      <c r="A25" s="132"/>
      <c r="B25" s="56" t="s">
        <v>122</v>
      </c>
      <c r="C25" s="57"/>
      <c r="D25" s="58"/>
      <c r="E25" s="57"/>
      <c r="F25" s="58"/>
      <c r="G25" s="57"/>
      <c r="H25" s="58"/>
      <c r="I25" s="57"/>
      <c r="J25" s="58"/>
      <c r="K25" s="57"/>
      <c r="L25" s="58"/>
      <c r="M25" s="57"/>
      <c r="N25" s="58"/>
      <c r="O25" s="57"/>
      <c r="P25" s="58"/>
      <c r="Q25" s="57"/>
      <c r="R25" s="58"/>
      <c r="S25" s="57"/>
      <c r="T25" s="58"/>
      <c r="U25" s="57"/>
      <c r="V25" s="58"/>
      <c r="W25" s="57"/>
      <c r="X25" s="58"/>
      <c r="Y25" s="57"/>
      <c r="Z25" s="58"/>
      <c r="AA25" s="57"/>
      <c r="AB25" s="58"/>
      <c r="AC25" s="57"/>
      <c r="AD25" s="58"/>
      <c r="AE25" s="57"/>
      <c r="AF25" s="58"/>
      <c r="AG25" s="57"/>
      <c r="AH25" s="58"/>
      <c r="AI25" s="57"/>
      <c r="AJ25" s="58"/>
      <c r="AK25" s="57"/>
      <c r="AL25" s="58"/>
      <c r="AM25" s="57"/>
      <c r="AN25" s="58"/>
      <c r="AO25" s="57"/>
      <c r="AP25" s="58"/>
      <c r="AQ25" s="57"/>
      <c r="AR25" s="58"/>
      <c r="AS25" s="57"/>
      <c r="AT25" s="58"/>
      <c r="AU25" s="57"/>
      <c r="AV25" s="58"/>
      <c r="AW25" s="57"/>
      <c r="AX25" s="58"/>
      <c r="AY25" s="57"/>
      <c r="AZ25" s="58"/>
      <c r="BA25" s="57"/>
      <c r="BB25" s="58"/>
      <c r="BC25" s="57"/>
      <c r="BD25" s="58"/>
      <c r="BE25" s="57">
        <f t="shared" si="3"/>
        <v>0</v>
      </c>
      <c r="BF25" s="58">
        <f t="shared" si="3"/>
        <v>0</v>
      </c>
    </row>
    <row r="26" spans="1:58" ht="13.5" thickBot="1" x14ac:dyDescent="0.25">
      <c r="A26" s="133"/>
      <c r="B26" s="60" t="s">
        <v>123</v>
      </c>
      <c r="C26" s="61"/>
      <c r="D26" s="62"/>
      <c r="E26" s="61"/>
      <c r="F26" s="62"/>
      <c r="G26" s="61"/>
      <c r="H26" s="62"/>
      <c r="I26" s="61"/>
      <c r="J26" s="62"/>
      <c r="K26" s="61"/>
      <c r="L26" s="62"/>
      <c r="M26" s="61"/>
      <c r="N26" s="62"/>
      <c r="O26" s="61"/>
      <c r="P26" s="62"/>
      <c r="Q26" s="61"/>
      <c r="R26" s="62"/>
      <c r="S26" s="61"/>
      <c r="T26" s="62"/>
      <c r="U26" s="61"/>
      <c r="V26" s="62"/>
      <c r="W26" s="61"/>
      <c r="X26" s="62"/>
      <c r="Y26" s="61"/>
      <c r="Z26" s="62"/>
      <c r="AA26" s="61"/>
      <c r="AB26" s="62"/>
      <c r="AC26" s="61"/>
      <c r="AD26" s="62"/>
      <c r="AE26" s="61"/>
      <c r="AF26" s="62"/>
      <c r="AG26" s="61"/>
      <c r="AH26" s="62"/>
      <c r="AI26" s="61"/>
      <c r="AJ26" s="62"/>
      <c r="AK26" s="61"/>
      <c r="AL26" s="62"/>
      <c r="AM26" s="61"/>
      <c r="AN26" s="62"/>
      <c r="AO26" s="61"/>
      <c r="AP26" s="62"/>
      <c r="AQ26" s="61"/>
      <c r="AR26" s="62"/>
      <c r="AS26" s="61"/>
      <c r="AT26" s="62"/>
      <c r="AU26" s="61"/>
      <c r="AV26" s="62"/>
      <c r="AW26" s="61"/>
      <c r="AX26" s="62"/>
      <c r="AY26" s="61"/>
      <c r="AZ26" s="62"/>
      <c r="BA26" s="61"/>
      <c r="BB26" s="62"/>
      <c r="BC26" s="61"/>
      <c r="BD26" s="62"/>
      <c r="BE26" s="61">
        <f t="shared" si="3"/>
        <v>0</v>
      </c>
      <c r="BF26" s="62">
        <f t="shared" si="3"/>
        <v>0</v>
      </c>
    </row>
    <row r="27" spans="1:58" ht="12.75" x14ac:dyDescent="0.2">
      <c r="A27" s="137" t="s">
        <v>58</v>
      </c>
      <c r="B27" s="64" t="s">
        <v>124</v>
      </c>
      <c r="C27" s="65"/>
      <c r="D27" s="66"/>
      <c r="E27" s="65"/>
      <c r="F27" s="66"/>
      <c r="G27" s="65"/>
      <c r="H27" s="66"/>
      <c r="I27" s="65"/>
      <c r="J27" s="66"/>
      <c r="K27" s="65"/>
      <c r="L27" s="66"/>
      <c r="M27" s="65"/>
      <c r="N27" s="66"/>
      <c r="O27" s="65"/>
      <c r="P27" s="66"/>
      <c r="Q27" s="65"/>
      <c r="R27" s="66"/>
      <c r="S27" s="65"/>
      <c r="T27" s="66"/>
      <c r="U27" s="65"/>
      <c r="V27" s="66"/>
      <c r="W27" s="65"/>
      <c r="X27" s="66"/>
      <c r="Y27" s="65"/>
      <c r="Z27" s="66"/>
      <c r="AA27" s="65"/>
      <c r="AB27" s="66"/>
      <c r="AC27" s="65"/>
      <c r="AD27" s="66"/>
      <c r="AE27" s="65"/>
      <c r="AF27" s="66"/>
      <c r="AG27" s="65"/>
      <c r="AH27" s="66"/>
      <c r="AI27" s="65"/>
      <c r="AJ27" s="66"/>
      <c r="AK27" s="65"/>
      <c r="AL27" s="66"/>
      <c r="AM27" s="65"/>
      <c r="AN27" s="66"/>
      <c r="AO27" s="65"/>
      <c r="AP27" s="66"/>
      <c r="AQ27" s="65"/>
      <c r="AR27" s="66"/>
      <c r="AS27" s="65"/>
      <c r="AT27" s="66"/>
      <c r="AU27" s="65"/>
      <c r="AV27" s="66"/>
      <c r="AW27" s="65"/>
      <c r="AX27" s="66"/>
      <c r="AY27" s="65"/>
      <c r="AZ27" s="66"/>
      <c r="BA27" s="65"/>
      <c r="BB27" s="66"/>
      <c r="BC27" s="65"/>
      <c r="BD27" s="66"/>
      <c r="BE27" s="65">
        <f t="shared" si="3"/>
        <v>0</v>
      </c>
      <c r="BF27" s="66">
        <f t="shared" si="3"/>
        <v>0</v>
      </c>
    </row>
    <row r="28" spans="1:58" ht="12.75" x14ac:dyDescent="0.2">
      <c r="A28" s="132"/>
      <c r="B28" s="56" t="s">
        <v>125</v>
      </c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8"/>
      <c r="AA28" s="57"/>
      <c r="AB28" s="58"/>
      <c r="AC28" s="57"/>
      <c r="AD28" s="58"/>
      <c r="AE28" s="57"/>
      <c r="AF28" s="58"/>
      <c r="AG28" s="57"/>
      <c r="AH28" s="58"/>
      <c r="AI28" s="57"/>
      <c r="AJ28" s="58"/>
      <c r="AK28" s="57"/>
      <c r="AL28" s="58"/>
      <c r="AM28" s="57"/>
      <c r="AN28" s="58"/>
      <c r="AO28" s="57"/>
      <c r="AP28" s="58"/>
      <c r="AQ28" s="57">
        <v>3</v>
      </c>
      <c r="AR28" s="58"/>
      <c r="AS28" s="57"/>
      <c r="AT28" s="58"/>
      <c r="AU28" s="57"/>
      <c r="AV28" s="58"/>
      <c r="AW28" s="57"/>
      <c r="AX28" s="58"/>
      <c r="AY28" s="57"/>
      <c r="AZ28" s="58"/>
      <c r="BA28" s="57"/>
      <c r="BB28" s="58"/>
      <c r="BC28" s="57"/>
      <c r="BD28" s="58"/>
      <c r="BE28" s="57">
        <f t="shared" si="3"/>
        <v>3</v>
      </c>
      <c r="BF28" s="58">
        <f t="shared" si="3"/>
        <v>0</v>
      </c>
    </row>
    <row r="29" spans="1:58" ht="12.75" x14ac:dyDescent="0.2">
      <c r="A29" s="132"/>
      <c r="B29" s="56" t="s">
        <v>126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57"/>
      <c r="R29" s="58"/>
      <c r="S29" s="57"/>
      <c r="T29" s="58"/>
      <c r="U29" s="57"/>
      <c r="V29" s="58"/>
      <c r="W29" s="57"/>
      <c r="X29" s="58"/>
      <c r="Y29" s="57"/>
      <c r="Z29" s="58"/>
      <c r="AA29" s="57"/>
      <c r="AB29" s="58"/>
      <c r="AC29" s="57"/>
      <c r="AD29" s="58"/>
      <c r="AE29" s="57" t="s">
        <v>215</v>
      </c>
      <c r="AF29" s="58"/>
      <c r="AG29" s="57"/>
      <c r="AH29" s="58"/>
      <c r="AI29" s="57"/>
      <c r="AJ29" s="58"/>
      <c r="AK29" s="57"/>
      <c r="AL29" s="58"/>
      <c r="AM29" s="57"/>
      <c r="AN29" s="58"/>
      <c r="AO29" s="57"/>
      <c r="AP29" s="58"/>
      <c r="AQ29" s="57">
        <v>2</v>
      </c>
      <c r="AR29" s="58"/>
      <c r="AS29" s="57"/>
      <c r="AT29" s="58"/>
      <c r="AU29" s="57"/>
      <c r="AV29" s="58"/>
      <c r="AW29" s="57"/>
      <c r="AX29" s="58"/>
      <c r="AY29" s="57"/>
      <c r="AZ29" s="58"/>
      <c r="BA29" s="57"/>
      <c r="BB29" s="58"/>
      <c r="BC29" s="57"/>
      <c r="BD29" s="58"/>
      <c r="BE29" s="57">
        <f t="shared" si="3"/>
        <v>2</v>
      </c>
      <c r="BF29" s="58">
        <f t="shared" si="3"/>
        <v>0</v>
      </c>
    </row>
    <row r="30" spans="1:58" ht="12.75" x14ac:dyDescent="0.2">
      <c r="A30" s="132"/>
      <c r="B30" s="56" t="s">
        <v>127</v>
      </c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57"/>
      <c r="X30" s="58"/>
      <c r="Y30" s="57"/>
      <c r="Z30" s="58"/>
      <c r="AA30" s="57"/>
      <c r="AB30" s="58"/>
      <c r="AC30" s="57"/>
      <c r="AD30" s="58"/>
      <c r="AE30" s="57"/>
      <c r="AF30" s="58"/>
      <c r="AG30" s="57"/>
      <c r="AH30" s="58"/>
      <c r="AI30" s="57"/>
      <c r="AJ30" s="58"/>
      <c r="AK30" s="57"/>
      <c r="AL30" s="58"/>
      <c r="AM30" s="57"/>
      <c r="AN30" s="58"/>
      <c r="AO30" s="57"/>
      <c r="AP30" s="58"/>
      <c r="AQ30" s="57"/>
      <c r="AR30" s="58"/>
      <c r="AS30" s="57"/>
      <c r="AT30" s="58"/>
      <c r="AU30" s="57"/>
      <c r="AV30" s="58"/>
      <c r="AW30" s="57"/>
      <c r="AX30" s="58"/>
      <c r="AY30" s="57"/>
      <c r="AZ30" s="58"/>
      <c r="BA30" s="57"/>
      <c r="BB30" s="58"/>
      <c r="BC30" s="57"/>
      <c r="BD30" s="58"/>
      <c r="BE30" s="57">
        <f t="shared" si="3"/>
        <v>0</v>
      </c>
      <c r="BF30" s="58">
        <f t="shared" si="3"/>
        <v>0</v>
      </c>
    </row>
    <row r="31" spans="1:58" ht="12.75" x14ac:dyDescent="0.2">
      <c r="A31" s="132"/>
      <c r="B31" s="56" t="s">
        <v>128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58"/>
      <c r="O31" s="57"/>
      <c r="P31" s="58"/>
      <c r="Q31" s="57"/>
      <c r="R31" s="58"/>
      <c r="S31" s="57"/>
      <c r="T31" s="58"/>
      <c r="U31" s="57"/>
      <c r="V31" s="58"/>
      <c r="W31" s="57"/>
      <c r="X31" s="58"/>
      <c r="Y31" s="57"/>
      <c r="Z31" s="58"/>
      <c r="AA31" s="57"/>
      <c r="AB31" s="58"/>
      <c r="AC31" s="57"/>
      <c r="AD31" s="58"/>
      <c r="AE31" s="57"/>
      <c r="AF31" s="58"/>
      <c r="AG31" s="57"/>
      <c r="AH31" s="58"/>
      <c r="AI31" s="57"/>
      <c r="AJ31" s="58"/>
      <c r="AK31" s="57"/>
      <c r="AL31" s="58"/>
      <c r="AM31" s="57"/>
      <c r="AN31" s="58"/>
      <c r="AO31" s="57"/>
      <c r="AP31" s="58"/>
      <c r="AQ31" s="57"/>
      <c r="AR31" s="58"/>
      <c r="AS31" s="57"/>
      <c r="AT31" s="58"/>
      <c r="AU31" s="57"/>
      <c r="AV31" s="58"/>
      <c r="AW31" s="57"/>
      <c r="AX31" s="58"/>
      <c r="AY31" s="57"/>
      <c r="AZ31" s="58"/>
      <c r="BA31" s="57"/>
      <c r="BB31" s="58"/>
      <c r="BC31" s="57"/>
      <c r="BD31" s="58"/>
      <c r="BE31" s="57">
        <f t="shared" si="3"/>
        <v>0</v>
      </c>
      <c r="BF31" s="58">
        <f t="shared" si="3"/>
        <v>0</v>
      </c>
    </row>
    <row r="32" spans="1:58" ht="12.75" x14ac:dyDescent="0.2">
      <c r="A32" s="132"/>
      <c r="B32" s="56" t="s">
        <v>129</v>
      </c>
      <c r="C32" s="57"/>
      <c r="D32" s="58"/>
      <c r="E32" s="57"/>
      <c r="F32" s="58"/>
      <c r="G32" s="57"/>
      <c r="H32" s="58"/>
      <c r="I32" s="57"/>
      <c r="J32" s="58"/>
      <c r="K32" s="57"/>
      <c r="L32" s="58"/>
      <c r="M32" s="57"/>
      <c r="N32" s="58"/>
      <c r="O32" s="57"/>
      <c r="P32" s="58"/>
      <c r="Q32" s="57"/>
      <c r="R32" s="58"/>
      <c r="S32" s="57"/>
      <c r="T32" s="58">
        <v>1</v>
      </c>
      <c r="U32" s="57"/>
      <c r="V32" s="58"/>
      <c r="W32" s="57"/>
      <c r="X32" s="58"/>
      <c r="Y32" s="57"/>
      <c r="Z32" s="58"/>
      <c r="AA32" s="57"/>
      <c r="AB32" s="58"/>
      <c r="AC32" s="57"/>
      <c r="AD32" s="58"/>
      <c r="AE32" s="57"/>
      <c r="AF32" s="58"/>
      <c r="AG32" s="57"/>
      <c r="AH32" s="58"/>
      <c r="AI32" s="57"/>
      <c r="AJ32" s="58"/>
      <c r="AK32" s="57"/>
      <c r="AL32" s="58"/>
      <c r="AM32" s="57"/>
      <c r="AN32" s="58"/>
      <c r="AO32" s="57"/>
      <c r="AP32" s="58"/>
      <c r="AQ32" s="57"/>
      <c r="AR32" s="58"/>
      <c r="AS32" s="57"/>
      <c r="AT32" s="58"/>
      <c r="AU32" s="57"/>
      <c r="AV32" s="58"/>
      <c r="AW32" s="57"/>
      <c r="AX32" s="58"/>
      <c r="AY32" s="57"/>
      <c r="AZ32" s="58"/>
      <c r="BA32" s="57"/>
      <c r="BB32" s="58"/>
      <c r="BC32" s="57"/>
      <c r="BD32" s="58"/>
      <c r="BE32" s="57">
        <f t="shared" si="3"/>
        <v>0</v>
      </c>
      <c r="BF32" s="58">
        <f t="shared" si="3"/>
        <v>1</v>
      </c>
    </row>
    <row r="33" spans="1:58" ht="12.75" x14ac:dyDescent="0.2">
      <c r="A33" s="132"/>
      <c r="B33" s="56" t="s">
        <v>130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58"/>
      <c r="O33" s="57"/>
      <c r="P33" s="58"/>
      <c r="Q33" s="57"/>
      <c r="R33" s="58"/>
      <c r="S33" s="57"/>
      <c r="T33" s="58"/>
      <c r="U33" s="57"/>
      <c r="V33" s="58"/>
      <c r="W33" s="57"/>
      <c r="X33" s="58"/>
      <c r="Y33" s="57"/>
      <c r="Z33" s="58"/>
      <c r="AA33" s="57"/>
      <c r="AB33" s="58">
        <v>1</v>
      </c>
      <c r="AC33" s="57"/>
      <c r="AD33" s="58"/>
      <c r="AE33" s="57">
        <v>1</v>
      </c>
      <c r="AF33" s="58"/>
      <c r="AG33" s="57"/>
      <c r="AH33" s="58"/>
      <c r="AI33" s="57"/>
      <c r="AJ33" s="58"/>
      <c r="AK33" s="57"/>
      <c r="AL33" s="58"/>
      <c r="AM33" s="57"/>
      <c r="AN33" s="58"/>
      <c r="AO33" s="57"/>
      <c r="AP33" s="58"/>
      <c r="AQ33" s="57">
        <v>1</v>
      </c>
      <c r="AR33" s="58"/>
      <c r="AS33" s="57"/>
      <c r="AT33" s="58"/>
      <c r="AU33" s="57"/>
      <c r="AV33" s="58"/>
      <c r="AW33" s="57"/>
      <c r="AX33" s="58"/>
      <c r="AY33" s="57"/>
      <c r="AZ33" s="58"/>
      <c r="BA33" s="57"/>
      <c r="BB33" s="58"/>
      <c r="BC33" s="57"/>
      <c r="BD33" s="58"/>
      <c r="BE33" s="57">
        <f t="shared" si="3"/>
        <v>2</v>
      </c>
      <c r="BF33" s="58">
        <f t="shared" si="3"/>
        <v>1</v>
      </c>
    </row>
    <row r="34" spans="1:58" ht="20.25" customHeight="1" thickBot="1" x14ac:dyDescent="0.25">
      <c r="A34" s="133"/>
      <c r="B34" s="60" t="s">
        <v>131</v>
      </c>
      <c r="C34" s="61"/>
      <c r="D34" s="62"/>
      <c r="E34" s="61"/>
      <c r="F34" s="62"/>
      <c r="G34" s="61"/>
      <c r="H34" s="62"/>
      <c r="I34" s="61"/>
      <c r="J34" s="62"/>
      <c r="K34" s="61"/>
      <c r="L34" s="62"/>
      <c r="M34" s="61"/>
      <c r="N34" s="62"/>
      <c r="O34" s="61"/>
      <c r="P34" s="62"/>
      <c r="Q34" s="61"/>
      <c r="R34" s="62"/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  <c r="AI34" s="61"/>
      <c r="AJ34" s="62"/>
      <c r="AK34" s="61"/>
      <c r="AL34" s="62"/>
      <c r="AM34" s="61"/>
      <c r="AN34" s="62"/>
      <c r="AO34" s="61"/>
      <c r="AP34" s="62"/>
      <c r="AQ34" s="61">
        <v>1</v>
      </c>
      <c r="AR34" s="62"/>
      <c r="AS34" s="61"/>
      <c r="AT34" s="62"/>
      <c r="AU34" s="61"/>
      <c r="AV34" s="62"/>
      <c r="AW34" s="61"/>
      <c r="AX34" s="62"/>
      <c r="AY34" s="61"/>
      <c r="AZ34" s="62"/>
      <c r="BA34" s="61"/>
      <c r="BB34" s="62"/>
      <c r="BC34" s="61"/>
      <c r="BD34" s="62"/>
      <c r="BE34" s="61">
        <f t="shared" si="3"/>
        <v>1</v>
      </c>
      <c r="BF34" s="62">
        <f t="shared" si="3"/>
        <v>0</v>
      </c>
    </row>
    <row r="35" spans="1:58" ht="12.75" x14ac:dyDescent="0.2">
      <c r="A35" s="137" t="s">
        <v>67</v>
      </c>
      <c r="B35" s="39" t="s">
        <v>132</v>
      </c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65"/>
      <c r="N35" s="66"/>
      <c r="O35" s="65"/>
      <c r="P35" s="66"/>
      <c r="Q35" s="65"/>
      <c r="R35" s="66"/>
      <c r="S35" s="65"/>
      <c r="T35" s="66"/>
      <c r="U35" s="65"/>
      <c r="V35" s="66"/>
      <c r="W35" s="65"/>
      <c r="X35" s="66"/>
      <c r="Y35" s="65"/>
      <c r="Z35" s="66"/>
      <c r="AA35" s="65"/>
      <c r="AB35" s="66"/>
      <c r="AC35" s="65"/>
      <c r="AD35" s="66"/>
      <c r="AE35" s="65"/>
      <c r="AF35" s="66"/>
      <c r="AG35" s="65"/>
      <c r="AH35" s="66"/>
      <c r="AI35" s="65"/>
      <c r="AJ35" s="66"/>
      <c r="AK35" s="65"/>
      <c r="AL35" s="66"/>
      <c r="AM35" s="65"/>
      <c r="AN35" s="66"/>
      <c r="AO35" s="65"/>
      <c r="AP35" s="66"/>
      <c r="AQ35" s="65"/>
      <c r="AR35" s="66"/>
      <c r="AS35" s="65"/>
      <c r="AT35" s="66"/>
      <c r="AU35" s="65"/>
      <c r="AV35" s="66"/>
      <c r="AW35" s="65"/>
      <c r="AX35" s="66"/>
      <c r="AY35" s="65"/>
      <c r="AZ35" s="66"/>
      <c r="BA35" s="65"/>
      <c r="BB35" s="66"/>
      <c r="BC35" s="65"/>
      <c r="BD35" s="66"/>
      <c r="BE35" s="65">
        <f t="shared" si="3"/>
        <v>0</v>
      </c>
      <c r="BF35" s="66">
        <f t="shared" si="3"/>
        <v>0</v>
      </c>
    </row>
    <row r="36" spans="1:58" ht="12.75" x14ac:dyDescent="0.2">
      <c r="A36" s="132"/>
      <c r="B36" s="56" t="s">
        <v>155</v>
      </c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  <c r="O36" s="65"/>
      <c r="P36" s="66"/>
      <c r="Q36" s="65"/>
      <c r="R36" s="66"/>
      <c r="S36" s="65"/>
      <c r="T36" s="66"/>
      <c r="U36" s="65"/>
      <c r="V36" s="66"/>
      <c r="W36" s="65"/>
      <c r="X36" s="66"/>
      <c r="Y36" s="65"/>
      <c r="Z36" s="66"/>
      <c r="AA36" s="65"/>
      <c r="AB36" s="66"/>
      <c r="AC36" s="65"/>
      <c r="AD36" s="66"/>
      <c r="AE36" s="65"/>
      <c r="AF36" s="66"/>
      <c r="AG36" s="65"/>
      <c r="AH36" s="66"/>
      <c r="AI36" s="65"/>
      <c r="AJ36" s="66"/>
      <c r="AK36" s="65"/>
      <c r="AL36" s="66"/>
      <c r="AM36" s="65"/>
      <c r="AN36" s="66"/>
      <c r="AO36" s="65"/>
      <c r="AP36" s="66"/>
      <c r="AQ36" s="65"/>
      <c r="AR36" s="66"/>
      <c r="AS36" s="65"/>
      <c r="AT36" s="66"/>
      <c r="AU36" s="65"/>
      <c r="AV36" s="66"/>
      <c r="AW36" s="65"/>
      <c r="AX36" s="66"/>
      <c r="AY36" s="65"/>
      <c r="AZ36" s="66"/>
      <c r="BA36" s="65"/>
      <c r="BB36" s="66"/>
      <c r="BC36" s="65"/>
      <c r="BD36" s="66"/>
      <c r="BE36" s="57">
        <f t="shared" si="3"/>
        <v>0</v>
      </c>
      <c r="BF36" s="58">
        <f t="shared" si="3"/>
        <v>0</v>
      </c>
    </row>
    <row r="37" spans="1:58" ht="12.75" x14ac:dyDescent="0.2">
      <c r="A37" s="132"/>
      <c r="B37" s="56" t="s">
        <v>157</v>
      </c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65"/>
      <c r="N37" s="66"/>
      <c r="O37" s="65"/>
      <c r="P37" s="66"/>
      <c r="Q37" s="65"/>
      <c r="R37" s="66"/>
      <c r="S37" s="65"/>
      <c r="T37" s="66"/>
      <c r="U37" s="65"/>
      <c r="V37" s="66"/>
      <c r="W37" s="65"/>
      <c r="X37" s="66"/>
      <c r="Y37" s="65"/>
      <c r="Z37" s="66"/>
      <c r="AA37" s="65"/>
      <c r="AB37" s="66"/>
      <c r="AC37" s="65"/>
      <c r="AD37" s="66"/>
      <c r="AE37" s="65"/>
      <c r="AF37" s="66"/>
      <c r="AG37" s="65"/>
      <c r="AH37" s="66"/>
      <c r="AI37" s="65"/>
      <c r="AJ37" s="66"/>
      <c r="AK37" s="65"/>
      <c r="AL37" s="66"/>
      <c r="AM37" s="65"/>
      <c r="AN37" s="66"/>
      <c r="AO37" s="65"/>
      <c r="AP37" s="66"/>
      <c r="AQ37" s="65"/>
      <c r="AR37" s="66"/>
      <c r="AS37" s="65"/>
      <c r="AT37" s="66"/>
      <c r="AU37" s="65"/>
      <c r="AV37" s="66"/>
      <c r="AW37" s="65"/>
      <c r="AX37" s="66"/>
      <c r="AY37" s="65"/>
      <c r="AZ37" s="66"/>
      <c r="BA37" s="65"/>
      <c r="BB37" s="66"/>
      <c r="BC37" s="65"/>
      <c r="BD37" s="66"/>
      <c r="BE37" s="57">
        <f t="shared" ref="BE37:BF44" si="4">SUM(C37,E37,G37,I37,K37,M37,O37,Q37,S37,U37,W37,Y37,AA37,AC37,AE37,AG37,AI37,AK37,AM37,AO37,AQ37,AS37,AU37,AW37,AY37,BA37,BC37)</f>
        <v>0</v>
      </c>
      <c r="BF37" s="58">
        <f t="shared" si="4"/>
        <v>0</v>
      </c>
    </row>
    <row r="38" spans="1:58" ht="12.75" x14ac:dyDescent="0.2">
      <c r="A38" s="132"/>
      <c r="B38" s="56" t="s">
        <v>154</v>
      </c>
      <c r="C38" s="65"/>
      <c r="D38" s="66"/>
      <c r="E38" s="65"/>
      <c r="F38" s="66"/>
      <c r="G38" s="65"/>
      <c r="H38" s="66"/>
      <c r="I38" s="65"/>
      <c r="J38" s="66"/>
      <c r="K38" s="65"/>
      <c r="L38" s="66"/>
      <c r="M38" s="65"/>
      <c r="N38" s="66"/>
      <c r="O38" s="65"/>
      <c r="P38" s="66"/>
      <c r="Q38" s="65"/>
      <c r="R38" s="66"/>
      <c r="S38" s="65"/>
      <c r="T38" s="66"/>
      <c r="U38" s="65"/>
      <c r="V38" s="66"/>
      <c r="W38" s="65"/>
      <c r="X38" s="66"/>
      <c r="Y38" s="65"/>
      <c r="Z38" s="66"/>
      <c r="AA38" s="65"/>
      <c r="AB38" s="66"/>
      <c r="AC38" s="65"/>
      <c r="AD38" s="66"/>
      <c r="AE38" s="65"/>
      <c r="AF38" s="66"/>
      <c r="AG38" s="65"/>
      <c r="AH38" s="66"/>
      <c r="AI38" s="65"/>
      <c r="AJ38" s="66"/>
      <c r="AK38" s="65"/>
      <c r="AL38" s="66"/>
      <c r="AM38" s="65"/>
      <c r="AN38" s="66"/>
      <c r="AO38" s="65"/>
      <c r="AP38" s="66"/>
      <c r="AQ38" s="65"/>
      <c r="AR38" s="66"/>
      <c r="AS38" s="65"/>
      <c r="AT38" s="66"/>
      <c r="AU38" s="65"/>
      <c r="AV38" s="66"/>
      <c r="AW38" s="65"/>
      <c r="AX38" s="66"/>
      <c r="AY38" s="65"/>
      <c r="AZ38" s="66"/>
      <c r="BA38" s="65"/>
      <c r="BB38" s="66"/>
      <c r="BC38" s="65"/>
      <c r="BD38" s="66"/>
      <c r="BE38" s="57">
        <f t="shared" si="4"/>
        <v>0</v>
      </c>
      <c r="BF38" s="58">
        <f t="shared" si="4"/>
        <v>0</v>
      </c>
    </row>
    <row r="39" spans="1:58" ht="12.75" x14ac:dyDescent="0.2">
      <c r="A39" s="132"/>
      <c r="B39" s="56" t="s">
        <v>153</v>
      </c>
      <c r="C39" s="65"/>
      <c r="D39" s="66"/>
      <c r="E39" s="65"/>
      <c r="F39" s="66"/>
      <c r="G39" s="65"/>
      <c r="H39" s="66"/>
      <c r="I39" s="65"/>
      <c r="J39" s="66"/>
      <c r="K39" s="65"/>
      <c r="L39" s="66"/>
      <c r="M39" s="65"/>
      <c r="N39" s="66"/>
      <c r="O39" s="65"/>
      <c r="P39" s="66"/>
      <c r="Q39" s="65"/>
      <c r="R39" s="66"/>
      <c r="S39" s="65"/>
      <c r="T39" s="66"/>
      <c r="U39" s="65"/>
      <c r="V39" s="66"/>
      <c r="W39" s="65"/>
      <c r="X39" s="66"/>
      <c r="Y39" s="65"/>
      <c r="Z39" s="66"/>
      <c r="AA39" s="65"/>
      <c r="AB39" s="66"/>
      <c r="AC39" s="65"/>
      <c r="AD39" s="66"/>
      <c r="AE39" s="65"/>
      <c r="AF39" s="66"/>
      <c r="AG39" s="65"/>
      <c r="AH39" s="66"/>
      <c r="AI39" s="65"/>
      <c r="AJ39" s="66"/>
      <c r="AK39" s="65"/>
      <c r="AL39" s="66"/>
      <c r="AM39" s="65"/>
      <c r="AN39" s="66"/>
      <c r="AO39" s="65"/>
      <c r="AP39" s="66"/>
      <c r="AQ39" s="65"/>
      <c r="AR39" s="66"/>
      <c r="AS39" s="65"/>
      <c r="AT39" s="66"/>
      <c r="AU39" s="65"/>
      <c r="AV39" s="66"/>
      <c r="AW39" s="65"/>
      <c r="AX39" s="66"/>
      <c r="AY39" s="65"/>
      <c r="AZ39" s="66"/>
      <c r="BA39" s="65"/>
      <c r="BB39" s="66"/>
      <c r="BC39" s="65"/>
      <c r="BD39" s="66"/>
      <c r="BE39" s="57">
        <f t="shared" si="4"/>
        <v>0</v>
      </c>
      <c r="BF39" s="58">
        <f t="shared" si="4"/>
        <v>0</v>
      </c>
    </row>
    <row r="40" spans="1:58" ht="12.75" x14ac:dyDescent="0.2">
      <c r="A40" s="132"/>
      <c r="B40" s="56" t="s">
        <v>152</v>
      </c>
      <c r="C40" s="65"/>
      <c r="D40" s="66"/>
      <c r="E40" s="65"/>
      <c r="F40" s="66"/>
      <c r="G40" s="65"/>
      <c r="H40" s="66"/>
      <c r="I40" s="65"/>
      <c r="J40" s="66"/>
      <c r="K40" s="65"/>
      <c r="L40" s="66"/>
      <c r="M40" s="65"/>
      <c r="N40" s="66"/>
      <c r="O40" s="65"/>
      <c r="P40" s="66"/>
      <c r="Q40" s="65"/>
      <c r="R40" s="66"/>
      <c r="S40" s="65"/>
      <c r="T40" s="66"/>
      <c r="U40" s="65"/>
      <c r="V40" s="66"/>
      <c r="W40" s="65"/>
      <c r="X40" s="66"/>
      <c r="Y40" s="65"/>
      <c r="Z40" s="66"/>
      <c r="AA40" s="65"/>
      <c r="AB40" s="66"/>
      <c r="AC40" s="65"/>
      <c r="AD40" s="66"/>
      <c r="AE40" s="65"/>
      <c r="AF40" s="66"/>
      <c r="AG40" s="65"/>
      <c r="AH40" s="66"/>
      <c r="AI40" s="65"/>
      <c r="AJ40" s="66"/>
      <c r="AK40" s="65"/>
      <c r="AL40" s="66"/>
      <c r="AM40" s="65"/>
      <c r="AN40" s="66"/>
      <c r="AO40" s="65"/>
      <c r="AP40" s="66"/>
      <c r="AQ40" s="65"/>
      <c r="AR40" s="66"/>
      <c r="AS40" s="65"/>
      <c r="AT40" s="66"/>
      <c r="AU40" s="65"/>
      <c r="AV40" s="66"/>
      <c r="AW40" s="65"/>
      <c r="AX40" s="66"/>
      <c r="AY40" s="65"/>
      <c r="AZ40" s="66"/>
      <c r="BA40" s="65"/>
      <c r="BB40" s="66"/>
      <c r="BC40" s="65"/>
      <c r="BD40" s="66"/>
      <c r="BE40" s="57">
        <f t="shared" si="4"/>
        <v>0</v>
      </c>
      <c r="BF40" s="58">
        <f t="shared" si="4"/>
        <v>0</v>
      </c>
    </row>
    <row r="41" spans="1:58" ht="12.75" x14ac:dyDescent="0.2">
      <c r="A41" s="132"/>
      <c r="B41" s="56" t="s">
        <v>151</v>
      </c>
      <c r="C41" s="65"/>
      <c r="D41" s="66"/>
      <c r="E41" s="65"/>
      <c r="F41" s="66"/>
      <c r="G41" s="65"/>
      <c r="H41" s="66"/>
      <c r="I41" s="65"/>
      <c r="J41" s="66"/>
      <c r="K41" s="65"/>
      <c r="L41" s="66"/>
      <c r="M41" s="65"/>
      <c r="N41" s="66"/>
      <c r="O41" s="65"/>
      <c r="P41" s="66"/>
      <c r="Q41" s="65"/>
      <c r="R41" s="66"/>
      <c r="S41" s="65"/>
      <c r="T41" s="66"/>
      <c r="U41" s="65"/>
      <c r="V41" s="66"/>
      <c r="W41" s="65"/>
      <c r="X41" s="66"/>
      <c r="Y41" s="65"/>
      <c r="Z41" s="66"/>
      <c r="AA41" s="65"/>
      <c r="AB41" s="66"/>
      <c r="AC41" s="65"/>
      <c r="AD41" s="66"/>
      <c r="AE41" s="65"/>
      <c r="AF41" s="66"/>
      <c r="AG41" s="65"/>
      <c r="AH41" s="66"/>
      <c r="AI41" s="65"/>
      <c r="AJ41" s="66"/>
      <c r="AK41" s="65"/>
      <c r="AL41" s="66"/>
      <c r="AM41" s="65"/>
      <c r="AN41" s="66"/>
      <c r="AO41" s="65"/>
      <c r="AP41" s="66"/>
      <c r="AQ41" s="65"/>
      <c r="AR41" s="66"/>
      <c r="AS41" s="65"/>
      <c r="AT41" s="66"/>
      <c r="AU41" s="65"/>
      <c r="AV41" s="66"/>
      <c r="AW41" s="65"/>
      <c r="AX41" s="66"/>
      <c r="AY41" s="65"/>
      <c r="AZ41" s="66"/>
      <c r="BA41" s="65"/>
      <c r="BB41" s="66"/>
      <c r="BC41" s="65"/>
      <c r="BD41" s="66"/>
      <c r="BE41" s="57">
        <f t="shared" si="4"/>
        <v>0</v>
      </c>
      <c r="BF41" s="58">
        <f t="shared" si="4"/>
        <v>0</v>
      </c>
    </row>
    <row r="42" spans="1:58" ht="12.75" x14ac:dyDescent="0.2">
      <c r="A42" s="132"/>
      <c r="B42" s="56" t="s">
        <v>150</v>
      </c>
      <c r="C42" s="65"/>
      <c r="D42" s="66"/>
      <c r="E42" s="65"/>
      <c r="F42" s="66"/>
      <c r="G42" s="65"/>
      <c r="H42" s="66"/>
      <c r="I42" s="65"/>
      <c r="J42" s="66"/>
      <c r="K42" s="65"/>
      <c r="L42" s="66"/>
      <c r="M42" s="65"/>
      <c r="N42" s="66"/>
      <c r="O42" s="65"/>
      <c r="P42" s="66"/>
      <c r="Q42" s="65"/>
      <c r="R42" s="66"/>
      <c r="S42" s="65"/>
      <c r="T42" s="66"/>
      <c r="U42" s="65"/>
      <c r="V42" s="66"/>
      <c r="W42" s="65"/>
      <c r="X42" s="66"/>
      <c r="Y42" s="65"/>
      <c r="Z42" s="66"/>
      <c r="AA42" s="65"/>
      <c r="AB42" s="66"/>
      <c r="AC42" s="65"/>
      <c r="AD42" s="66"/>
      <c r="AE42" s="65"/>
      <c r="AF42" s="66"/>
      <c r="AG42" s="65"/>
      <c r="AH42" s="66"/>
      <c r="AI42" s="65"/>
      <c r="AJ42" s="66"/>
      <c r="AK42" s="65"/>
      <c r="AL42" s="66"/>
      <c r="AM42" s="65"/>
      <c r="AN42" s="66"/>
      <c r="AO42" s="65"/>
      <c r="AP42" s="66"/>
      <c r="AQ42" s="65"/>
      <c r="AR42" s="66"/>
      <c r="AS42" s="65"/>
      <c r="AT42" s="66"/>
      <c r="AU42" s="65"/>
      <c r="AV42" s="66"/>
      <c r="AW42" s="65"/>
      <c r="AX42" s="66"/>
      <c r="AY42" s="65"/>
      <c r="AZ42" s="66"/>
      <c r="BA42" s="65"/>
      <c r="BB42" s="66"/>
      <c r="BC42" s="65"/>
      <c r="BD42" s="66"/>
      <c r="BE42" s="57">
        <f t="shared" si="4"/>
        <v>0</v>
      </c>
      <c r="BF42" s="58">
        <f t="shared" si="4"/>
        <v>0</v>
      </c>
    </row>
    <row r="43" spans="1:58" ht="12.75" x14ac:dyDescent="0.2">
      <c r="A43" s="132"/>
      <c r="B43" s="68" t="s">
        <v>149</v>
      </c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66"/>
      <c r="AA43" s="65"/>
      <c r="AB43" s="66"/>
      <c r="AC43" s="65"/>
      <c r="AD43" s="66"/>
      <c r="AE43" s="65"/>
      <c r="AF43" s="66"/>
      <c r="AG43" s="65"/>
      <c r="AH43" s="66"/>
      <c r="AI43" s="65"/>
      <c r="AJ43" s="66"/>
      <c r="AK43" s="65"/>
      <c r="AL43" s="66"/>
      <c r="AM43" s="65"/>
      <c r="AN43" s="66"/>
      <c r="AO43" s="65"/>
      <c r="AP43" s="66"/>
      <c r="AQ43" s="65"/>
      <c r="AR43" s="66"/>
      <c r="AS43" s="65"/>
      <c r="AT43" s="66"/>
      <c r="AU43" s="65"/>
      <c r="AV43" s="66"/>
      <c r="AW43" s="65"/>
      <c r="AX43" s="66"/>
      <c r="AY43" s="65"/>
      <c r="AZ43" s="66"/>
      <c r="BA43" s="65"/>
      <c r="BB43" s="66"/>
      <c r="BC43" s="65"/>
      <c r="BD43" s="66"/>
      <c r="BE43" s="57">
        <f t="shared" si="4"/>
        <v>0</v>
      </c>
      <c r="BF43" s="58">
        <f t="shared" si="4"/>
        <v>0</v>
      </c>
    </row>
    <row r="44" spans="1:58" ht="12.75" x14ac:dyDescent="0.2">
      <c r="A44" s="133"/>
      <c r="B44" s="68" t="s">
        <v>148</v>
      </c>
      <c r="C44" s="65"/>
      <c r="D44" s="66"/>
      <c r="E44" s="65"/>
      <c r="F44" s="66"/>
      <c r="G44" s="65"/>
      <c r="H44" s="66"/>
      <c r="I44" s="65"/>
      <c r="J44" s="66"/>
      <c r="K44" s="65"/>
      <c r="L44" s="66"/>
      <c r="M44" s="65"/>
      <c r="N44" s="66"/>
      <c r="O44" s="65"/>
      <c r="P44" s="66"/>
      <c r="Q44" s="65"/>
      <c r="R44" s="66"/>
      <c r="S44" s="65"/>
      <c r="T44" s="66"/>
      <c r="U44" s="65"/>
      <c r="V44" s="66"/>
      <c r="W44" s="65"/>
      <c r="X44" s="66"/>
      <c r="Y44" s="65"/>
      <c r="Z44" s="66"/>
      <c r="AA44" s="65"/>
      <c r="AB44" s="66"/>
      <c r="AC44" s="65"/>
      <c r="AD44" s="66"/>
      <c r="AE44" s="65"/>
      <c r="AF44" s="66"/>
      <c r="AG44" s="65"/>
      <c r="AH44" s="66"/>
      <c r="AI44" s="65"/>
      <c r="AJ44" s="66"/>
      <c r="AK44" s="65"/>
      <c r="AL44" s="66"/>
      <c r="AM44" s="65"/>
      <c r="AN44" s="66"/>
      <c r="AO44" s="65"/>
      <c r="AP44" s="66"/>
      <c r="AQ44" s="65"/>
      <c r="AR44" s="66"/>
      <c r="AS44" s="65"/>
      <c r="AT44" s="66"/>
      <c r="AU44" s="65"/>
      <c r="AV44" s="66"/>
      <c r="AW44" s="65"/>
      <c r="AX44" s="66"/>
      <c r="AY44" s="65"/>
      <c r="AZ44" s="66"/>
      <c r="BA44" s="65"/>
      <c r="BB44" s="66"/>
      <c r="BC44" s="65"/>
      <c r="BD44" s="66"/>
      <c r="BE44" s="57">
        <f t="shared" si="4"/>
        <v>0</v>
      </c>
      <c r="BF44" s="58">
        <f t="shared" si="4"/>
        <v>0</v>
      </c>
    </row>
    <row r="45" spans="1:58" ht="12.75" x14ac:dyDescent="0.2">
      <c r="A45" s="76"/>
      <c r="B45" s="33" t="s">
        <v>172</v>
      </c>
      <c r="C45" s="65"/>
      <c r="D45" s="66"/>
      <c r="E45" s="65"/>
      <c r="F45" s="66"/>
      <c r="G45" s="65"/>
      <c r="H45" s="66"/>
      <c r="I45" s="65"/>
      <c r="J45" s="66"/>
      <c r="K45" s="65"/>
      <c r="L45" s="66"/>
      <c r="M45" s="65"/>
      <c r="N45" s="66"/>
      <c r="O45" s="65"/>
      <c r="P45" s="66"/>
      <c r="Q45" s="65"/>
      <c r="R45" s="66"/>
      <c r="S45" s="65"/>
      <c r="T45" s="66"/>
      <c r="U45" s="65"/>
      <c r="V45" s="66"/>
      <c r="W45" s="65"/>
      <c r="X45" s="66"/>
      <c r="Y45" s="65"/>
      <c r="Z45" s="66"/>
      <c r="AA45" s="65"/>
      <c r="AB45" s="66"/>
      <c r="AC45" s="65"/>
      <c r="AD45" s="66"/>
      <c r="AE45" s="65"/>
      <c r="AF45" s="66"/>
      <c r="AG45" s="65"/>
      <c r="AH45" s="66"/>
      <c r="AI45" s="65"/>
      <c r="AJ45" s="66"/>
      <c r="AK45" s="65"/>
      <c r="AL45" s="66"/>
      <c r="AM45" s="65"/>
      <c r="AN45" s="66"/>
      <c r="AO45" s="65"/>
      <c r="AP45" s="66"/>
      <c r="AQ45" s="65"/>
      <c r="AR45" s="66"/>
      <c r="AS45" s="65"/>
      <c r="AT45" s="66"/>
      <c r="AU45" s="65"/>
      <c r="AV45" s="66"/>
      <c r="AW45" s="65"/>
      <c r="AX45" s="66"/>
      <c r="AY45" s="65"/>
      <c r="AZ45" s="66"/>
      <c r="BA45" s="65"/>
      <c r="BB45" s="66"/>
      <c r="BC45" s="65"/>
      <c r="BD45" s="66"/>
      <c r="BE45" s="57">
        <f t="shared" ref="BE45:BE58" si="5">SUM(C45,E45,G45,I45,K45,M45,O45,Q45,S45,U45,W45,Y45,AA45,AC45,AE45,AG45,AI45,AK45,AM45,AO45,AQ45,AS45,AU45,AW45,AY45,BA45,BC45)</f>
        <v>0</v>
      </c>
      <c r="BF45" s="58">
        <f t="shared" ref="BF45:BF58" si="6">SUM(D45,F45,H45,J45,L45,N45,P45,R45,T45,V45,X45,Z45,AB45,AD45,AF45,AH45,AJ45,AL45,AN45,AP45,AR45,AT45,AV45,AX45,AZ45,BB45,BD45)</f>
        <v>0</v>
      </c>
    </row>
    <row r="46" spans="1:58" ht="12.75" x14ac:dyDescent="0.2">
      <c r="A46" s="76"/>
      <c r="B46" s="33" t="s">
        <v>173</v>
      </c>
      <c r="C46" s="65"/>
      <c r="D46" s="66"/>
      <c r="E46" s="65"/>
      <c r="F46" s="66"/>
      <c r="G46" s="65"/>
      <c r="H46" s="66"/>
      <c r="I46" s="65"/>
      <c r="J46" s="66"/>
      <c r="K46" s="65"/>
      <c r="L46" s="66"/>
      <c r="M46" s="65"/>
      <c r="N46" s="66"/>
      <c r="O46" s="65"/>
      <c r="P46" s="66"/>
      <c r="Q46" s="65"/>
      <c r="R46" s="66"/>
      <c r="S46" s="65"/>
      <c r="T46" s="66"/>
      <c r="U46" s="65"/>
      <c r="V46" s="66"/>
      <c r="W46" s="65"/>
      <c r="X46" s="66"/>
      <c r="Y46" s="65"/>
      <c r="Z46" s="66"/>
      <c r="AA46" s="65"/>
      <c r="AB46" s="66"/>
      <c r="AC46" s="65"/>
      <c r="AD46" s="66"/>
      <c r="AE46" s="65"/>
      <c r="AF46" s="66"/>
      <c r="AG46" s="65"/>
      <c r="AH46" s="66"/>
      <c r="AI46" s="65"/>
      <c r="AJ46" s="66"/>
      <c r="AK46" s="65"/>
      <c r="AL46" s="66"/>
      <c r="AM46" s="65"/>
      <c r="AN46" s="66"/>
      <c r="AO46" s="65"/>
      <c r="AP46" s="66"/>
      <c r="AQ46" s="65"/>
      <c r="AR46" s="66"/>
      <c r="AS46" s="65"/>
      <c r="AT46" s="66"/>
      <c r="AU46" s="65"/>
      <c r="AV46" s="66"/>
      <c r="AW46" s="65"/>
      <c r="AX46" s="66"/>
      <c r="AY46" s="65"/>
      <c r="AZ46" s="66"/>
      <c r="BA46" s="65"/>
      <c r="BB46" s="66"/>
      <c r="BC46" s="65"/>
      <c r="BD46" s="66"/>
      <c r="BE46" s="57">
        <f t="shared" si="5"/>
        <v>0</v>
      </c>
      <c r="BF46" s="58">
        <f t="shared" si="6"/>
        <v>0</v>
      </c>
    </row>
    <row r="47" spans="1:58" ht="15.75" customHeight="1" x14ac:dyDescent="0.2">
      <c r="B47" s="33" t="s">
        <v>174</v>
      </c>
      <c r="C47" s="65"/>
      <c r="D47" s="66"/>
      <c r="E47" s="65"/>
      <c r="F47" s="66"/>
      <c r="G47" s="65"/>
      <c r="H47" s="66"/>
      <c r="I47" s="65"/>
      <c r="J47" s="66"/>
      <c r="K47" s="65"/>
      <c r="L47" s="66"/>
      <c r="M47" s="65"/>
      <c r="N47" s="66"/>
      <c r="O47" s="65"/>
      <c r="P47" s="66"/>
      <c r="Q47" s="65"/>
      <c r="R47" s="66"/>
      <c r="S47" s="65"/>
      <c r="T47" s="66"/>
      <c r="U47" s="65"/>
      <c r="V47" s="66"/>
      <c r="W47" s="65"/>
      <c r="X47" s="66"/>
      <c r="Y47" s="65"/>
      <c r="Z47" s="66"/>
      <c r="AA47" s="65"/>
      <c r="AB47" s="66"/>
      <c r="AC47" s="65"/>
      <c r="AD47" s="66"/>
      <c r="AE47" s="65"/>
      <c r="AF47" s="66"/>
      <c r="AG47" s="65"/>
      <c r="AH47" s="66"/>
      <c r="AI47" s="65"/>
      <c r="AJ47" s="66"/>
      <c r="AK47" s="65"/>
      <c r="AL47" s="66"/>
      <c r="AM47" s="65"/>
      <c r="AN47" s="66"/>
      <c r="AO47" s="65"/>
      <c r="AP47" s="66"/>
      <c r="AQ47" s="65"/>
      <c r="AR47" s="66"/>
      <c r="AS47" s="65"/>
      <c r="AT47" s="66"/>
      <c r="AU47" s="65"/>
      <c r="AV47" s="66"/>
      <c r="AW47" s="65"/>
      <c r="AX47" s="66"/>
      <c r="AY47" s="65"/>
      <c r="AZ47" s="66"/>
      <c r="BA47" s="65"/>
      <c r="BB47" s="66"/>
      <c r="BC47" s="65"/>
      <c r="BD47" s="66"/>
      <c r="BE47" s="57">
        <f t="shared" si="5"/>
        <v>0</v>
      </c>
      <c r="BF47" s="58">
        <f t="shared" si="6"/>
        <v>0</v>
      </c>
    </row>
    <row r="48" spans="1:58" ht="15.75" customHeight="1" x14ac:dyDescent="0.2">
      <c r="B48" s="33" t="s">
        <v>175</v>
      </c>
      <c r="C48" s="65"/>
      <c r="D48" s="66"/>
      <c r="E48" s="65"/>
      <c r="F48" s="66"/>
      <c r="G48" s="65"/>
      <c r="H48" s="66"/>
      <c r="I48" s="65"/>
      <c r="J48" s="66"/>
      <c r="K48" s="65"/>
      <c r="L48" s="66"/>
      <c r="M48" s="65"/>
      <c r="N48" s="66"/>
      <c r="O48" s="65"/>
      <c r="P48" s="66"/>
      <c r="Q48" s="65"/>
      <c r="R48" s="66"/>
      <c r="S48" s="65"/>
      <c r="T48" s="66"/>
      <c r="U48" s="65"/>
      <c r="V48" s="66"/>
      <c r="W48" s="65"/>
      <c r="X48" s="66"/>
      <c r="Y48" s="65"/>
      <c r="Z48" s="66"/>
      <c r="AA48" s="65"/>
      <c r="AB48" s="66"/>
      <c r="AC48" s="65"/>
      <c r="AD48" s="66"/>
      <c r="AE48" s="65"/>
      <c r="AF48" s="66"/>
      <c r="AG48" s="65"/>
      <c r="AH48" s="66"/>
      <c r="AI48" s="65"/>
      <c r="AJ48" s="66"/>
      <c r="AK48" s="65"/>
      <c r="AL48" s="66"/>
      <c r="AM48" s="65"/>
      <c r="AN48" s="66"/>
      <c r="AO48" s="65"/>
      <c r="AP48" s="66"/>
      <c r="AQ48" s="65"/>
      <c r="AR48" s="66"/>
      <c r="AS48" s="65"/>
      <c r="AT48" s="66"/>
      <c r="AU48" s="65"/>
      <c r="AV48" s="66"/>
      <c r="AW48" s="65"/>
      <c r="AX48" s="66"/>
      <c r="AY48" s="65"/>
      <c r="AZ48" s="66"/>
      <c r="BA48" s="65"/>
      <c r="BB48" s="66"/>
      <c r="BC48" s="65"/>
      <c r="BD48" s="66"/>
      <c r="BE48" s="57">
        <f t="shared" si="5"/>
        <v>0</v>
      </c>
      <c r="BF48" s="58">
        <f t="shared" si="6"/>
        <v>0</v>
      </c>
    </row>
    <row r="49" spans="2:58" ht="15.75" customHeight="1" x14ac:dyDescent="0.2">
      <c r="B49" s="74" t="s">
        <v>199</v>
      </c>
      <c r="C49" s="65"/>
      <c r="D49" s="66"/>
      <c r="E49" s="65"/>
      <c r="F49" s="66"/>
      <c r="G49" s="65"/>
      <c r="H49" s="66"/>
      <c r="I49" s="65"/>
      <c r="J49" s="66"/>
      <c r="K49" s="65"/>
      <c r="L49" s="66"/>
      <c r="M49" s="65"/>
      <c r="N49" s="66"/>
      <c r="O49" s="65"/>
      <c r="P49" s="66"/>
      <c r="Q49" s="65"/>
      <c r="R49" s="66"/>
      <c r="S49" s="65"/>
      <c r="T49" s="66"/>
      <c r="U49" s="65"/>
      <c r="V49" s="66"/>
      <c r="W49" s="65"/>
      <c r="X49" s="66"/>
      <c r="Y49" s="65"/>
      <c r="Z49" s="66"/>
      <c r="AA49" s="65"/>
      <c r="AB49" s="66"/>
      <c r="AC49" s="65"/>
      <c r="AD49" s="66"/>
      <c r="AE49" s="65"/>
      <c r="AF49" s="66"/>
      <c r="AG49" s="65"/>
      <c r="AH49" s="66"/>
      <c r="AI49" s="65"/>
      <c r="AJ49" s="66"/>
      <c r="AK49" s="65"/>
      <c r="AL49" s="66"/>
      <c r="AM49" s="65"/>
      <c r="AN49" s="66"/>
      <c r="AO49" s="65"/>
      <c r="AP49" s="66"/>
      <c r="AQ49" s="65"/>
      <c r="AR49" s="66"/>
      <c r="AS49" s="65"/>
      <c r="AT49" s="66"/>
      <c r="AU49" s="65"/>
      <c r="AV49" s="66"/>
      <c r="AW49" s="65"/>
      <c r="AX49" s="66"/>
      <c r="AY49" s="65"/>
      <c r="AZ49" s="66"/>
      <c r="BA49" s="65"/>
      <c r="BB49" s="66"/>
      <c r="BC49" s="65"/>
      <c r="BD49" s="66"/>
      <c r="BE49" s="57">
        <f t="shared" si="5"/>
        <v>0</v>
      </c>
      <c r="BF49" s="58">
        <f t="shared" si="6"/>
        <v>0</v>
      </c>
    </row>
    <row r="50" spans="2:58" ht="15.75" customHeight="1" x14ac:dyDescent="0.2">
      <c r="B50" s="33" t="s">
        <v>200</v>
      </c>
      <c r="C50" s="65"/>
      <c r="D50" s="66"/>
      <c r="E50" s="65"/>
      <c r="F50" s="66"/>
      <c r="G50" s="65"/>
      <c r="H50" s="66"/>
      <c r="I50" s="65"/>
      <c r="J50" s="66"/>
      <c r="K50" s="65"/>
      <c r="L50" s="66"/>
      <c r="M50" s="65"/>
      <c r="N50" s="66"/>
      <c r="O50" s="65"/>
      <c r="P50" s="66"/>
      <c r="Q50" s="65"/>
      <c r="R50" s="66"/>
      <c r="S50" s="65"/>
      <c r="T50" s="66"/>
      <c r="U50" s="65"/>
      <c r="V50" s="66"/>
      <c r="W50" s="65"/>
      <c r="X50" s="66"/>
      <c r="Y50" s="65"/>
      <c r="Z50" s="66"/>
      <c r="AA50" s="65"/>
      <c r="AB50" s="66"/>
      <c r="AC50" s="65"/>
      <c r="AD50" s="66"/>
      <c r="AE50" s="65"/>
      <c r="AF50" s="66"/>
      <c r="AG50" s="65"/>
      <c r="AH50" s="66"/>
      <c r="AI50" s="65"/>
      <c r="AJ50" s="66"/>
      <c r="AK50" s="65"/>
      <c r="AL50" s="66"/>
      <c r="AM50" s="65"/>
      <c r="AN50" s="66"/>
      <c r="AO50" s="65"/>
      <c r="AP50" s="66"/>
      <c r="AQ50" s="65"/>
      <c r="AR50" s="66"/>
      <c r="AS50" s="65"/>
      <c r="AT50" s="66"/>
      <c r="AU50" s="65"/>
      <c r="AV50" s="66"/>
      <c r="AW50" s="65"/>
      <c r="AX50" s="66"/>
      <c r="AY50" s="65"/>
      <c r="AZ50" s="66"/>
      <c r="BA50" s="65"/>
      <c r="BB50" s="66"/>
      <c r="BC50" s="65"/>
      <c r="BD50" s="66"/>
      <c r="BE50" s="57">
        <f t="shared" si="5"/>
        <v>0</v>
      </c>
      <c r="BF50" s="58">
        <f t="shared" si="6"/>
        <v>0</v>
      </c>
    </row>
    <row r="51" spans="2:58" ht="15.75" customHeight="1" x14ac:dyDescent="0.2">
      <c r="B51" s="33" t="s">
        <v>201</v>
      </c>
      <c r="C51" s="65"/>
      <c r="D51" s="66"/>
      <c r="E51" s="65"/>
      <c r="F51" s="66"/>
      <c r="G51" s="65"/>
      <c r="H51" s="66"/>
      <c r="I51" s="65"/>
      <c r="J51" s="66"/>
      <c r="K51" s="65"/>
      <c r="L51" s="66"/>
      <c r="M51" s="65"/>
      <c r="N51" s="66"/>
      <c r="O51" s="65"/>
      <c r="P51" s="66"/>
      <c r="Q51" s="65"/>
      <c r="R51" s="66"/>
      <c r="S51" s="65"/>
      <c r="T51" s="66"/>
      <c r="U51" s="65"/>
      <c r="V51" s="66"/>
      <c r="W51" s="65"/>
      <c r="X51" s="66"/>
      <c r="Y51" s="65"/>
      <c r="Z51" s="66"/>
      <c r="AA51" s="65"/>
      <c r="AB51" s="66"/>
      <c r="AC51" s="65"/>
      <c r="AD51" s="66"/>
      <c r="AE51" s="65"/>
      <c r="AF51" s="66"/>
      <c r="AG51" s="65"/>
      <c r="AH51" s="66"/>
      <c r="AI51" s="65"/>
      <c r="AJ51" s="66"/>
      <c r="AK51" s="65"/>
      <c r="AL51" s="66"/>
      <c r="AM51" s="65"/>
      <c r="AN51" s="66"/>
      <c r="AO51" s="65"/>
      <c r="AP51" s="66"/>
      <c r="AQ51" s="65"/>
      <c r="AR51" s="66"/>
      <c r="AS51" s="65"/>
      <c r="AT51" s="66"/>
      <c r="AU51" s="65"/>
      <c r="AV51" s="66"/>
      <c r="AW51" s="65"/>
      <c r="AX51" s="66"/>
      <c r="AY51" s="65"/>
      <c r="AZ51" s="66"/>
      <c r="BA51" s="65"/>
      <c r="BB51" s="66"/>
      <c r="BC51" s="65"/>
      <c r="BD51" s="66"/>
      <c r="BE51" s="57">
        <f t="shared" si="5"/>
        <v>0</v>
      </c>
      <c r="BF51" s="58">
        <f t="shared" si="6"/>
        <v>0</v>
      </c>
    </row>
    <row r="52" spans="2:58" ht="15.75" customHeight="1" x14ac:dyDescent="0.2">
      <c r="B52" s="33" t="s">
        <v>202</v>
      </c>
      <c r="C52" s="65"/>
      <c r="D52" s="66"/>
      <c r="E52" s="65"/>
      <c r="F52" s="66"/>
      <c r="G52" s="65"/>
      <c r="H52" s="66"/>
      <c r="I52" s="65"/>
      <c r="J52" s="66"/>
      <c r="K52" s="65"/>
      <c r="L52" s="66"/>
      <c r="M52" s="65"/>
      <c r="N52" s="66"/>
      <c r="O52" s="65"/>
      <c r="P52" s="66"/>
      <c r="Q52" s="65"/>
      <c r="R52" s="66"/>
      <c r="S52" s="65"/>
      <c r="T52" s="66"/>
      <c r="U52" s="65"/>
      <c r="V52" s="66"/>
      <c r="W52" s="65"/>
      <c r="X52" s="66"/>
      <c r="Y52" s="65"/>
      <c r="Z52" s="66"/>
      <c r="AA52" s="65"/>
      <c r="AB52" s="66"/>
      <c r="AC52" s="65"/>
      <c r="AD52" s="66"/>
      <c r="AE52" s="65"/>
      <c r="AF52" s="66"/>
      <c r="AG52" s="65"/>
      <c r="AH52" s="66"/>
      <c r="AI52" s="65"/>
      <c r="AJ52" s="66"/>
      <c r="AK52" s="65"/>
      <c r="AL52" s="66"/>
      <c r="AM52" s="65"/>
      <c r="AN52" s="66"/>
      <c r="AO52" s="65"/>
      <c r="AP52" s="66"/>
      <c r="AQ52" s="65"/>
      <c r="AR52" s="66"/>
      <c r="AS52" s="65"/>
      <c r="AT52" s="66"/>
      <c r="AU52" s="65"/>
      <c r="AV52" s="66"/>
      <c r="AW52" s="65"/>
      <c r="AX52" s="66"/>
      <c r="AY52" s="65"/>
      <c r="AZ52" s="66"/>
      <c r="BA52" s="65"/>
      <c r="BB52" s="66"/>
      <c r="BC52" s="65"/>
      <c r="BD52" s="66"/>
      <c r="BE52" s="57">
        <f t="shared" si="5"/>
        <v>0</v>
      </c>
      <c r="BF52" s="58">
        <f t="shared" si="6"/>
        <v>0</v>
      </c>
    </row>
    <row r="53" spans="2:58" ht="15.75" customHeight="1" x14ac:dyDescent="0.2">
      <c r="B53" s="74" t="s">
        <v>203</v>
      </c>
      <c r="C53" s="65"/>
      <c r="D53" s="66"/>
      <c r="E53" s="65"/>
      <c r="F53" s="66"/>
      <c r="G53" s="65"/>
      <c r="H53" s="66"/>
      <c r="I53" s="65"/>
      <c r="J53" s="66"/>
      <c r="K53" s="65"/>
      <c r="L53" s="66"/>
      <c r="M53" s="65"/>
      <c r="N53" s="66"/>
      <c r="O53" s="65"/>
      <c r="P53" s="66"/>
      <c r="Q53" s="65"/>
      <c r="R53" s="66"/>
      <c r="S53" s="65"/>
      <c r="T53" s="66"/>
      <c r="U53" s="65"/>
      <c r="V53" s="66"/>
      <c r="W53" s="65"/>
      <c r="X53" s="66"/>
      <c r="Y53" s="65"/>
      <c r="Z53" s="66"/>
      <c r="AA53" s="65"/>
      <c r="AB53" s="66"/>
      <c r="AC53" s="65"/>
      <c r="AD53" s="66"/>
      <c r="AE53" s="65"/>
      <c r="AF53" s="66"/>
      <c r="AG53" s="65"/>
      <c r="AH53" s="66"/>
      <c r="AI53" s="65"/>
      <c r="AJ53" s="66"/>
      <c r="AK53" s="65"/>
      <c r="AL53" s="66"/>
      <c r="AM53" s="65"/>
      <c r="AN53" s="66"/>
      <c r="AO53" s="65"/>
      <c r="AP53" s="66"/>
      <c r="AQ53" s="65"/>
      <c r="AR53" s="66"/>
      <c r="AS53" s="65"/>
      <c r="AT53" s="66"/>
      <c r="AU53" s="65"/>
      <c r="AV53" s="66"/>
      <c r="AW53" s="65"/>
      <c r="AX53" s="66"/>
      <c r="AY53" s="65"/>
      <c r="AZ53" s="66"/>
      <c r="BA53" s="65"/>
      <c r="BB53" s="66"/>
      <c r="BC53" s="65"/>
      <c r="BD53" s="66"/>
      <c r="BE53" s="57">
        <f t="shared" si="5"/>
        <v>0</v>
      </c>
      <c r="BF53" s="58">
        <f t="shared" si="6"/>
        <v>0</v>
      </c>
    </row>
    <row r="54" spans="2:58" ht="15.75" customHeight="1" x14ac:dyDescent="0.2">
      <c r="B54" s="33" t="s">
        <v>211</v>
      </c>
      <c r="C54" s="65"/>
      <c r="D54" s="66"/>
      <c r="E54" s="65"/>
      <c r="F54" s="66"/>
      <c r="G54" s="65"/>
      <c r="H54" s="66"/>
      <c r="I54" s="65"/>
      <c r="J54" s="66"/>
      <c r="K54" s="65"/>
      <c r="L54" s="66"/>
      <c r="M54" s="65"/>
      <c r="N54" s="66"/>
      <c r="O54" s="65"/>
      <c r="P54" s="66"/>
      <c r="Q54" s="65"/>
      <c r="R54" s="66"/>
      <c r="S54" s="65"/>
      <c r="T54" s="66"/>
      <c r="U54" s="65"/>
      <c r="V54" s="66"/>
      <c r="W54" s="65"/>
      <c r="X54" s="66"/>
      <c r="Y54" s="65"/>
      <c r="Z54" s="66"/>
      <c r="AA54" s="65"/>
      <c r="AB54" s="66"/>
      <c r="AC54" s="65"/>
      <c r="AD54" s="66"/>
      <c r="AE54" s="65"/>
      <c r="AF54" s="66"/>
      <c r="AG54" s="65"/>
      <c r="AH54" s="66"/>
      <c r="AI54" s="65"/>
      <c r="AJ54" s="66"/>
      <c r="AK54" s="65"/>
      <c r="AL54" s="66"/>
      <c r="AM54" s="65"/>
      <c r="AN54" s="66"/>
      <c r="AO54" s="65"/>
      <c r="AP54" s="66"/>
      <c r="AQ54" s="65"/>
      <c r="AR54" s="66"/>
      <c r="AS54" s="65"/>
      <c r="AT54" s="66"/>
      <c r="AU54" s="65"/>
      <c r="AV54" s="66"/>
      <c r="AW54" s="65"/>
      <c r="AX54" s="66"/>
      <c r="AY54" s="65"/>
      <c r="AZ54" s="66"/>
      <c r="BA54" s="65"/>
      <c r="BB54" s="66"/>
      <c r="BC54" s="65"/>
      <c r="BD54" s="66"/>
      <c r="BE54" s="57">
        <f t="shared" si="5"/>
        <v>0</v>
      </c>
      <c r="BF54" s="58">
        <f t="shared" si="6"/>
        <v>0</v>
      </c>
    </row>
    <row r="55" spans="2:58" ht="15.75" customHeight="1" x14ac:dyDescent="0.2">
      <c r="B55" s="33" t="s">
        <v>212</v>
      </c>
      <c r="C55" s="65"/>
      <c r="D55" s="66"/>
      <c r="E55" s="65"/>
      <c r="F55" s="66"/>
      <c r="G55" s="65"/>
      <c r="H55" s="66"/>
      <c r="I55" s="65"/>
      <c r="J55" s="66"/>
      <c r="K55" s="65"/>
      <c r="L55" s="66"/>
      <c r="M55" s="65"/>
      <c r="N55" s="66"/>
      <c r="O55" s="65"/>
      <c r="P55" s="66"/>
      <c r="Q55" s="65"/>
      <c r="R55" s="66"/>
      <c r="S55" s="65"/>
      <c r="T55" s="66"/>
      <c r="U55" s="65"/>
      <c r="V55" s="66"/>
      <c r="W55" s="65"/>
      <c r="X55" s="66"/>
      <c r="Y55" s="65"/>
      <c r="Z55" s="66"/>
      <c r="AA55" s="65"/>
      <c r="AB55" s="66"/>
      <c r="AC55" s="65"/>
      <c r="AD55" s="66"/>
      <c r="AE55" s="65"/>
      <c r="AF55" s="66"/>
      <c r="AG55" s="65"/>
      <c r="AH55" s="66"/>
      <c r="AI55" s="65"/>
      <c r="AJ55" s="66"/>
      <c r="AK55" s="65"/>
      <c r="AL55" s="66"/>
      <c r="AM55" s="65"/>
      <c r="AN55" s="66"/>
      <c r="AO55" s="65"/>
      <c r="AP55" s="66"/>
      <c r="AQ55" s="65"/>
      <c r="AR55" s="66"/>
      <c r="AS55" s="65"/>
      <c r="AT55" s="66"/>
      <c r="AU55" s="65"/>
      <c r="AV55" s="66"/>
      <c r="AW55" s="65"/>
      <c r="AX55" s="66"/>
      <c r="AY55" s="65"/>
      <c r="AZ55" s="66"/>
      <c r="BA55" s="65"/>
      <c r="BB55" s="66"/>
      <c r="BC55" s="65"/>
      <c r="BD55" s="66"/>
      <c r="BE55" s="57">
        <f t="shared" si="5"/>
        <v>0</v>
      </c>
      <c r="BF55" s="58">
        <f t="shared" si="6"/>
        <v>0</v>
      </c>
    </row>
    <row r="56" spans="2:58" ht="15.75" customHeight="1" x14ac:dyDescent="0.2">
      <c r="B56" s="33" t="s">
        <v>213</v>
      </c>
      <c r="C56" s="65"/>
      <c r="D56" s="66"/>
      <c r="E56" s="65"/>
      <c r="F56" s="66"/>
      <c r="G56" s="65"/>
      <c r="H56" s="66"/>
      <c r="I56" s="65"/>
      <c r="J56" s="66"/>
      <c r="K56" s="65"/>
      <c r="L56" s="66"/>
      <c r="M56" s="65"/>
      <c r="N56" s="66"/>
      <c r="O56" s="65"/>
      <c r="P56" s="66"/>
      <c r="Q56" s="65"/>
      <c r="R56" s="66"/>
      <c r="S56" s="65"/>
      <c r="T56" s="66"/>
      <c r="U56" s="65"/>
      <c r="V56" s="66"/>
      <c r="W56" s="65"/>
      <c r="X56" s="66"/>
      <c r="Y56" s="65"/>
      <c r="Z56" s="66"/>
      <c r="AA56" s="65"/>
      <c r="AB56" s="66"/>
      <c r="AC56" s="65"/>
      <c r="AD56" s="66"/>
      <c r="AE56" s="65"/>
      <c r="AF56" s="66"/>
      <c r="AG56" s="65"/>
      <c r="AH56" s="66"/>
      <c r="AI56" s="65"/>
      <c r="AJ56" s="66"/>
      <c r="AK56" s="65"/>
      <c r="AL56" s="66"/>
      <c r="AM56" s="65"/>
      <c r="AN56" s="66"/>
      <c r="AO56" s="65"/>
      <c r="AP56" s="66"/>
      <c r="AQ56" s="65"/>
      <c r="AR56" s="66"/>
      <c r="AS56" s="65"/>
      <c r="AT56" s="66"/>
      <c r="AU56" s="65"/>
      <c r="AV56" s="66"/>
      <c r="AW56" s="65"/>
      <c r="AX56" s="66"/>
      <c r="AY56" s="65"/>
      <c r="AZ56" s="66"/>
      <c r="BA56" s="65"/>
      <c r="BB56" s="66"/>
      <c r="BC56" s="65"/>
      <c r="BD56" s="66"/>
      <c r="BE56" s="57">
        <f t="shared" si="5"/>
        <v>0</v>
      </c>
      <c r="BF56" s="58">
        <f t="shared" si="6"/>
        <v>0</v>
      </c>
    </row>
    <row r="57" spans="2:58" ht="15.75" customHeight="1" x14ac:dyDescent="0.2">
      <c r="B57" s="74" t="s">
        <v>216</v>
      </c>
      <c r="C57" s="57"/>
      <c r="D57" s="58"/>
      <c r="E57" s="57"/>
      <c r="F57" s="58"/>
      <c r="G57" s="57"/>
      <c r="H57" s="58"/>
      <c r="I57" s="57"/>
      <c r="J57" s="58"/>
      <c r="K57" s="57"/>
      <c r="L57" s="58"/>
      <c r="M57" s="57"/>
      <c r="N57" s="58"/>
      <c r="O57" s="57"/>
      <c r="P57" s="58"/>
      <c r="Q57" s="57"/>
      <c r="R57" s="58"/>
      <c r="S57" s="57"/>
      <c r="T57" s="58"/>
      <c r="U57" s="57"/>
      <c r="V57" s="58"/>
      <c r="W57" s="57"/>
      <c r="X57" s="58"/>
      <c r="Y57" s="57"/>
      <c r="Z57" s="58"/>
      <c r="AA57" s="57"/>
      <c r="AB57" s="58"/>
      <c r="AC57" s="57"/>
      <c r="AD57" s="58"/>
      <c r="AE57" s="57"/>
      <c r="AF57" s="58"/>
      <c r="AG57" s="57"/>
      <c r="AH57" s="58"/>
      <c r="AI57" s="57"/>
      <c r="AJ57" s="58"/>
      <c r="AK57" s="57">
        <v>1</v>
      </c>
      <c r="AL57" s="58"/>
      <c r="AM57" s="57"/>
      <c r="AN57" s="58"/>
      <c r="AO57" s="57"/>
      <c r="AP57" s="58"/>
      <c r="AQ57" s="57"/>
      <c r="AR57" s="58"/>
      <c r="AS57" s="57"/>
      <c r="AT57" s="58"/>
      <c r="AU57" s="57"/>
      <c r="AV57" s="58"/>
      <c r="AW57" s="57"/>
      <c r="AX57" s="58"/>
      <c r="AY57" s="57"/>
      <c r="AZ57" s="58"/>
      <c r="BA57" s="57"/>
      <c r="BB57" s="58"/>
      <c r="BC57" s="57">
        <v>1</v>
      </c>
      <c r="BD57" s="58"/>
      <c r="BE57" s="57">
        <f t="shared" si="5"/>
        <v>2</v>
      </c>
      <c r="BF57" s="58">
        <f t="shared" si="6"/>
        <v>0</v>
      </c>
    </row>
    <row r="58" spans="2:58" ht="15.75" customHeight="1" x14ac:dyDescent="0.2">
      <c r="B58" s="33" t="s">
        <v>217</v>
      </c>
      <c r="C58" s="57"/>
      <c r="D58" s="58"/>
      <c r="E58" s="57"/>
      <c r="F58" s="58"/>
      <c r="G58" s="57"/>
      <c r="H58" s="58"/>
      <c r="I58" s="57"/>
      <c r="J58" s="58"/>
      <c r="K58" s="57"/>
      <c r="L58" s="58"/>
      <c r="M58" s="57"/>
      <c r="N58" s="58"/>
      <c r="O58" s="57"/>
      <c r="P58" s="58"/>
      <c r="Q58" s="57">
        <v>12</v>
      </c>
      <c r="R58" s="58"/>
      <c r="S58" s="57"/>
      <c r="T58" s="58"/>
      <c r="U58" s="57"/>
      <c r="V58" s="58"/>
      <c r="W58" s="57"/>
      <c r="X58" s="58"/>
      <c r="Y58" s="57"/>
      <c r="Z58" s="58"/>
      <c r="AA58" s="57"/>
      <c r="AB58" s="58"/>
      <c r="AC58" s="57"/>
      <c r="AD58" s="58"/>
      <c r="AE58" s="57">
        <v>2</v>
      </c>
      <c r="AF58" s="58"/>
      <c r="AG58" s="57"/>
      <c r="AH58" s="58"/>
      <c r="AI58" s="57"/>
      <c r="AJ58" s="58"/>
      <c r="AK58" s="57"/>
      <c r="AL58" s="58"/>
      <c r="AM58" s="57"/>
      <c r="AN58" s="58"/>
      <c r="AO58" s="57"/>
      <c r="AP58" s="58"/>
      <c r="AQ58" s="57">
        <v>2</v>
      </c>
      <c r="AR58" s="58"/>
      <c r="AS58" s="57"/>
      <c r="AT58" s="58"/>
      <c r="AU58" s="57"/>
      <c r="AV58" s="58"/>
      <c r="AW58" s="57"/>
      <c r="AX58" s="58"/>
      <c r="AY58" s="57">
        <v>8</v>
      </c>
      <c r="AZ58" s="58"/>
      <c r="BA58" s="57"/>
      <c r="BB58" s="58"/>
      <c r="BC58" s="57"/>
      <c r="BD58" s="58"/>
      <c r="BE58" s="57">
        <f t="shared" si="5"/>
        <v>24</v>
      </c>
      <c r="BF58" s="58">
        <f t="shared" si="6"/>
        <v>0</v>
      </c>
    </row>
  </sheetData>
  <mergeCells count="32">
    <mergeCell ref="AE2:AF2"/>
    <mergeCell ref="C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BE2:BF2"/>
    <mergeCell ref="A4:A26"/>
    <mergeCell ref="A27:A34"/>
    <mergeCell ref="A35:A44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7951-E1C6-4007-A99A-7A93E9323528}">
  <sheetPr>
    <outlinePr summaryBelow="0" summaryRight="0"/>
  </sheetPr>
  <dimension ref="A1:BF70"/>
  <sheetViews>
    <sheetView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BE4" sqref="BE4"/>
    </sheetView>
  </sheetViews>
  <sheetFormatPr defaultColWidth="12.5703125" defaultRowHeight="15.75" customHeight="1" x14ac:dyDescent="0.2"/>
  <cols>
    <col min="1" max="1" width="3.42578125" style="23" customWidth="1"/>
    <col min="2" max="2" width="40.140625" style="23" customWidth="1"/>
    <col min="3" max="58" width="6.85546875" style="23" customWidth="1"/>
    <col min="59" max="16384" width="12.5703125" style="23"/>
  </cols>
  <sheetData>
    <row r="1" spans="1:58" x14ac:dyDescent="0.25">
      <c r="A1" s="42"/>
      <c r="B1" s="43" t="s">
        <v>0</v>
      </c>
      <c r="C1" s="138" t="s">
        <v>83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</row>
    <row r="2" spans="1:58" ht="12.75" x14ac:dyDescent="0.2">
      <c r="A2" s="45"/>
      <c r="B2" s="46"/>
      <c r="C2" s="135" t="s">
        <v>1</v>
      </c>
      <c r="D2" s="123"/>
      <c r="E2" s="135" t="s">
        <v>2</v>
      </c>
      <c r="F2" s="123"/>
      <c r="G2" s="135" t="s">
        <v>3</v>
      </c>
      <c r="H2" s="123"/>
      <c r="I2" s="135" t="s">
        <v>4</v>
      </c>
      <c r="J2" s="123"/>
      <c r="K2" s="135" t="s">
        <v>5</v>
      </c>
      <c r="L2" s="123"/>
      <c r="M2" s="135" t="s">
        <v>6</v>
      </c>
      <c r="N2" s="123"/>
      <c r="O2" s="135" t="s">
        <v>7</v>
      </c>
      <c r="P2" s="123"/>
      <c r="Q2" s="135" t="s">
        <v>8</v>
      </c>
      <c r="R2" s="123"/>
      <c r="S2" s="135" t="s">
        <v>9</v>
      </c>
      <c r="T2" s="123"/>
      <c r="U2" s="135" t="s">
        <v>10</v>
      </c>
      <c r="V2" s="123"/>
      <c r="W2" s="135" t="s">
        <v>11</v>
      </c>
      <c r="X2" s="123"/>
      <c r="Y2" s="135" t="s">
        <v>12</v>
      </c>
      <c r="Z2" s="123"/>
      <c r="AA2" s="135" t="s">
        <v>13</v>
      </c>
      <c r="AB2" s="123"/>
      <c r="AC2" s="135" t="s">
        <v>14</v>
      </c>
      <c r="AD2" s="123"/>
      <c r="AE2" s="135" t="s">
        <v>15</v>
      </c>
      <c r="AF2" s="123"/>
      <c r="AG2" s="135" t="s">
        <v>16</v>
      </c>
      <c r="AH2" s="123"/>
      <c r="AI2" s="135" t="s">
        <v>17</v>
      </c>
      <c r="AJ2" s="123"/>
      <c r="AK2" s="135" t="s">
        <v>18</v>
      </c>
      <c r="AL2" s="123"/>
      <c r="AM2" s="135" t="s">
        <v>19</v>
      </c>
      <c r="AN2" s="123"/>
      <c r="AO2" s="135" t="s">
        <v>20</v>
      </c>
      <c r="AP2" s="123"/>
      <c r="AQ2" s="135" t="s">
        <v>21</v>
      </c>
      <c r="AR2" s="123"/>
      <c r="AS2" s="135" t="s">
        <v>22</v>
      </c>
      <c r="AT2" s="123"/>
      <c r="AU2" s="135" t="s">
        <v>23</v>
      </c>
      <c r="AV2" s="123"/>
      <c r="AW2" s="135" t="s">
        <v>24</v>
      </c>
      <c r="AX2" s="123"/>
      <c r="AY2" s="135" t="s">
        <v>25</v>
      </c>
      <c r="AZ2" s="123"/>
      <c r="BA2" s="135" t="s">
        <v>26</v>
      </c>
      <c r="BB2" s="123"/>
      <c r="BC2" s="135" t="s">
        <v>27</v>
      </c>
      <c r="BD2" s="123"/>
      <c r="BE2" s="135" t="s">
        <v>82</v>
      </c>
      <c r="BF2" s="123"/>
    </row>
    <row r="3" spans="1:58" ht="53.25" customHeight="1" thickBot="1" x14ac:dyDescent="0.25">
      <c r="A3" s="47"/>
      <c r="B3" s="48" t="s">
        <v>31</v>
      </c>
      <c r="C3" s="49" t="s">
        <v>32</v>
      </c>
      <c r="D3" s="50" t="s">
        <v>33</v>
      </c>
      <c r="E3" s="49" t="s">
        <v>32</v>
      </c>
      <c r="F3" s="50" t="s">
        <v>33</v>
      </c>
      <c r="G3" s="49" t="s">
        <v>32</v>
      </c>
      <c r="H3" s="50" t="s">
        <v>33</v>
      </c>
      <c r="I3" s="49" t="s">
        <v>32</v>
      </c>
      <c r="J3" s="50" t="s">
        <v>33</v>
      </c>
      <c r="K3" s="49" t="s">
        <v>32</v>
      </c>
      <c r="L3" s="50" t="s">
        <v>33</v>
      </c>
      <c r="M3" s="49" t="s">
        <v>32</v>
      </c>
      <c r="N3" s="50" t="s">
        <v>33</v>
      </c>
      <c r="O3" s="49" t="s">
        <v>32</v>
      </c>
      <c r="P3" s="50" t="s">
        <v>33</v>
      </c>
      <c r="Q3" s="49" t="s">
        <v>32</v>
      </c>
      <c r="R3" s="50" t="s">
        <v>33</v>
      </c>
      <c r="S3" s="49" t="s">
        <v>32</v>
      </c>
      <c r="T3" s="50" t="s">
        <v>33</v>
      </c>
      <c r="U3" s="49" t="s">
        <v>32</v>
      </c>
      <c r="V3" s="50" t="s">
        <v>33</v>
      </c>
      <c r="W3" s="49" t="s">
        <v>32</v>
      </c>
      <c r="X3" s="50" t="s">
        <v>33</v>
      </c>
      <c r="Y3" s="49" t="s">
        <v>32</v>
      </c>
      <c r="Z3" s="50" t="s">
        <v>33</v>
      </c>
      <c r="AA3" s="49" t="s">
        <v>32</v>
      </c>
      <c r="AB3" s="50" t="s">
        <v>33</v>
      </c>
      <c r="AC3" s="49" t="s">
        <v>32</v>
      </c>
      <c r="AD3" s="50" t="s">
        <v>33</v>
      </c>
      <c r="AE3" s="49" t="s">
        <v>32</v>
      </c>
      <c r="AF3" s="50" t="s">
        <v>33</v>
      </c>
      <c r="AG3" s="49" t="s">
        <v>32</v>
      </c>
      <c r="AH3" s="50" t="s">
        <v>33</v>
      </c>
      <c r="AI3" s="49" t="s">
        <v>32</v>
      </c>
      <c r="AJ3" s="50" t="s">
        <v>33</v>
      </c>
      <c r="AK3" s="49" t="s">
        <v>32</v>
      </c>
      <c r="AL3" s="50" t="s">
        <v>33</v>
      </c>
      <c r="AM3" s="49" t="s">
        <v>32</v>
      </c>
      <c r="AN3" s="50" t="s">
        <v>33</v>
      </c>
      <c r="AO3" s="49" t="s">
        <v>32</v>
      </c>
      <c r="AP3" s="50" t="s">
        <v>33</v>
      </c>
      <c r="AQ3" s="49" t="s">
        <v>32</v>
      </c>
      <c r="AR3" s="50" t="s">
        <v>33</v>
      </c>
      <c r="AS3" s="49" t="s">
        <v>32</v>
      </c>
      <c r="AT3" s="50" t="s">
        <v>33</v>
      </c>
      <c r="AU3" s="49" t="s">
        <v>32</v>
      </c>
      <c r="AV3" s="50" t="s">
        <v>33</v>
      </c>
      <c r="AW3" s="49" t="s">
        <v>32</v>
      </c>
      <c r="AX3" s="50" t="s">
        <v>33</v>
      </c>
      <c r="AY3" s="49" t="s">
        <v>32</v>
      </c>
      <c r="AZ3" s="50" t="s">
        <v>33</v>
      </c>
      <c r="BA3" s="49" t="s">
        <v>32</v>
      </c>
      <c r="BB3" s="50" t="s">
        <v>33</v>
      </c>
      <c r="BC3" s="49" t="s">
        <v>32</v>
      </c>
      <c r="BD3" s="50" t="s">
        <v>33</v>
      </c>
      <c r="BE3" s="49" t="s">
        <v>32</v>
      </c>
      <c r="BF3" s="50" t="s">
        <v>33</v>
      </c>
    </row>
    <row r="4" spans="1:58" ht="12.75" x14ac:dyDescent="0.2">
      <c r="A4" s="136" t="s">
        <v>34</v>
      </c>
      <c r="B4" s="51" t="s">
        <v>35</v>
      </c>
      <c r="C4" s="52">
        <v>1</v>
      </c>
      <c r="D4" s="53"/>
      <c r="E4" s="52">
        <v>4</v>
      </c>
      <c r="F4" s="53"/>
      <c r="G4" s="52">
        <v>4</v>
      </c>
      <c r="H4" s="53"/>
      <c r="I4" s="52">
        <v>3</v>
      </c>
      <c r="J4" s="53"/>
      <c r="K4" s="52">
        <v>6</v>
      </c>
      <c r="L4" s="53"/>
      <c r="M4" s="52">
        <v>2</v>
      </c>
      <c r="N4" s="53"/>
      <c r="O4" s="52"/>
      <c r="P4" s="53"/>
      <c r="Q4" s="52">
        <v>2</v>
      </c>
      <c r="R4" s="53"/>
      <c r="S4" s="52">
        <v>1</v>
      </c>
      <c r="T4" s="53"/>
      <c r="U4" s="52"/>
      <c r="V4" s="53"/>
      <c r="W4" s="52"/>
      <c r="X4" s="53"/>
      <c r="Y4" s="52">
        <v>1</v>
      </c>
      <c r="Z4" s="53"/>
      <c r="AA4" s="52">
        <v>1</v>
      </c>
      <c r="AB4" s="53"/>
      <c r="AC4" s="52">
        <v>3</v>
      </c>
      <c r="AD4" s="53"/>
      <c r="AE4" s="52">
        <v>3</v>
      </c>
      <c r="AF4" s="53"/>
      <c r="AG4" s="52"/>
      <c r="AH4" s="53"/>
      <c r="AI4" s="52"/>
      <c r="AJ4" s="53"/>
      <c r="AK4" s="52"/>
      <c r="AL4" s="53"/>
      <c r="AM4" s="52"/>
      <c r="AN4" s="53"/>
      <c r="AO4" s="52"/>
      <c r="AP4" s="53"/>
      <c r="AQ4" s="52"/>
      <c r="AR4" s="53"/>
      <c r="AS4" s="52"/>
      <c r="AT4" s="53"/>
      <c r="AU4" s="52"/>
      <c r="AV4" s="53"/>
      <c r="AW4" s="52"/>
      <c r="AX4" s="53"/>
      <c r="AY4" s="52"/>
      <c r="AZ4" s="53"/>
      <c r="BA4" s="52"/>
      <c r="BB4" s="53"/>
      <c r="BC4" s="52"/>
      <c r="BD4" s="53"/>
      <c r="BE4" s="52">
        <f t="shared" ref="BE4:BF20" si="0">SUM(C4,E4,G4,I4,K4,M4,O4,Q4,S4,U4,W4,Y4,AA4,AC4,AE4,AG4,AI4,AK4,AM4,AO4,AQ4,AS4,AU4,AW4,AY4,BA4,BC4)</f>
        <v>31</v>
      </c>
      <c r="BF4" s="53">
        <f t="shared" si="0"/>
        <v>0</v>
      </c>
    </row>
    <row r="5" spans="1:58" ht="12.75" x14ac:dyDescent="0.2">
      <c r="A5" s="132"/>
      <c r="B5" s="56" t="s">
        <v>36</v>
      </c>
      <c r="C5" s="57"/>
      <c r="D5" s="58"/>
      <c r="E5" s="57"/>
      <c r="F5" s="58"/>
      <c r="G5" s="57"/>
      <c r="H5" s="58"/>
      <c r="I5" s="57"/>
      <c r="J5" s="58"/>
      <c r="K5" s="57">
        <v>1</v>
      </c>
      <c r="L5" s="58"/>
      <c r="M5" s="57"/>
      <c r="N5" s="58"/>
      <c r="O5" s="57"/>
      <c r="P5" s="58"/>
      <c r="Q5" s="57">
        <v>1</v>
      </c>
      <c r="R5" s="58"/>
      <c r="S5" s="57"/>
      <c r="T5" s="58"/>
      <c r="U5" s="57"/>
      <c r="V5" s="58"/>
      <c r="W5" s="57"/>
      <c r="X5" s="58"/>
      <c r="Y5" s="57"/>
      <c r="Z5" s="58"/>
      <c r="AA5" s="57"/>
      <c r="AB5" s="58"/>
      <c r="AC5" s="57">
        <v>1</v>
      </c>
      <c r="AD5" s="58"/>
      <c r="AE5" s="57"/>
      <c r="AF5" s="58"/>
      <c r="AG5" s="57"/>
      <c r="AH5" s="58"/>
      <c r="AI5" s="57"/>
      <c r="AJ5" s="58"/>
      <c r="AK5" s="57"/>
      <c r="AL5" s="58"/>
      <c r="AM5" s="57"/>
      <c r="AN5" s="58"/>
      <c r="AO5" s="57"/>
      <c r="AP5" s="58"/>
      <c r="AQ5" s="57"/>
      <c r="AR5" s="58"/>
      <c r="AS5" s="57"/>
      <c r="AT5" s="58"/>
      <c r="AU5" s="57"/>
      <c r="AV5" s="58"/>
      <c r="AW5" s="57"/>
      <c r="AX5" s="58"/>
      <c r="AY5" s="57"/>
      <c r="AZ5" s="58"/>
      <c r="BA5" s="57"/>
      <c r="BB5" s="58"/>
      <c r="BC5" s="57"/>
      <c r="BD5" s="58"/>
      <c r="BE5" s="57">
        <f t="shared" si="0"/>
        <v>3</v>
      </c>
      <c r="BF5" s="58">
        <f t="shared" si="0"/>
        <v>0</v>
      </c>
    </row>
    <row r="6" spans="1:58" ht="12.75" x14ac:dyDescent="0.2">
      <c r="A6" s="132"/>
      <c r="B6" s="56" t="s">
        <v>37</v>
      </c>
      <c r="C6" s="57"/>
      <c r="D6" s="58"/>
      <c r="E6" s="57"/>
      <c r="F6" s="58">
        <v>1</v>
      </c>
      <c r="G6" s="57">
        <v>5</v>
      </c>
      <c r="H6" s="58">
        <v>1</v>
      </c>
      <c r="I6" s="57">
        <v>1</v>
      </c>
      <c r="J6" s="58">
        <v>1</v>
      </c>
      <c r="K6" s="57">
        <v>3</v>
      </c>
      <c r="L6" s="58"/>
      <c r="M6" s="57"/>
      <c r="N6" s="58"/>
      <c r="O6" s="57">
        <v>2</v>
      </c>
      <c r="P6" s="58"/>
      <c r="Q6" s="57">
        <v>3</v>
      </c>
      <c r="R6" s="58"/>
      <c r="S6" s="57">
        <v>1</v>
      </c>
      <c r="T6" s="58"/>
      <c r="U6" s="57">
        <v>2</v>
      </c>
      <c r="V6" s="58"/>
      <c r="W6" s="57"/>
      <c r="X6" s="58"/>
      <c r="Y6" s="57">
        <v>3</v>
      </c>
      <c r="Z6" s="58"/>
      <c r="AA6" s="57">
        <v>1</v>
      </c>
      <c r="AB6" s="58"/>
      <c r="AC6" s="57"/>
      <c r="AD6" s="58"/>
      <c r="AE6" s="57"/>
      <c r="AF6" s="58"/>
      <c r="AG6" s="57"/>
      <c r="AH6" s="58"/>
      <c r="AI6" s="57"/>
      <c r="AJ6" s="58"/>
      <c r="AK6" s="57"/>
      <c r="AL6" s="58"/>
      <c r="AM6" s="57"/>
      <c r="AN6" s="58"/>
      <c r="AO6" s="57"/>
      <c r="AP6" s="58"/>
      <c r="AQ6" s="57"/>
      <c r="AR6" s="58"/>
      <c r="AS6" s="57"/>
      <c r="AT6" s="58"/>
      <c r="AU6" s="57"/>
      <c r="AV6" s="58"/>
      <c r="AW6" s="57"/>
      <c r="AX6" s="58"/>
      <c r="AY6" s="57"/>
      <c r="AZ6" s="58"/>
      <c r="BA6" s="57"/>
      <c r="BB6" s="58"/>
      <c r="BC6" s="57"/>
      <c r="BD6" s="58"/>
      <c r="BE6" s="57">
        <f t="shared" si="0"/>
        <v>21</v>
      </c>
      <c r="BF6" s="58">
        <f t="shared" si="0"/>
        <v>3</v>
      </c>
    </row>
    <row r="7" spans="1:58" ht="12.75" x14ac:dyDescent="0.2">
      <c r="A7" s="132"/>
      <c r="B7" s="56" t="s">
        <v>38</v>
      </c>
      <c r="C7" s="57">
        <v>17</v>
      </c>
      <c r="D7" s="58"/>
      <c r="E7" s="57">
        <v>7</v>
      </c>
      <c r="F7" s="58"/>
      <c r="G7" s="57">
        <v>22</v>
      </c>
      <c r="H7" s="58"/>
      <c r="I7" s="57">
        <v>19</v>
      </c>
      <c r="J7" s="58"/>
      <c r="K7" s="57">
        <v>3</v>
      </c>
      <c r="L7" s="58"/>
      <c r="M7" s="57">
        <v>32</v>
      </c>
      <c r="N7" s="58"/>
      <c r="O7" s="57">
        <v>9</v>
      </c>
      <c r="P7" s="58"/>
      <c r="Q7" s="57">
        <v>9</v>
      </c>
      <c r="R7" s="58"/>
      <c r="S7" s="57">
        <v>7</v>
      </c>
      <c r="T7" s="58"/>
      <c r="U7" s="57">
        <v>12</v>
      </c>
      <c r="V7" s="58"/>
      <c r="W7" s="57">
        <v>29</v>
      </c>
      <c r="X7" s="58"/>
      <c r="Y7" s="57">
        <v>67</v>
      </c>
      <c r="Z7" s="58"/>
      <c r="AA7" s="57">
        <v>21</v>
      </c>
      <c r="AB7" s="58"/>
      <c r="AC7" s="57">
        <v>18</v>
      </c>
      <c r="AD7" s="58"/>
      <c r="AE7" s="57">
        <v>25</v>
      </c>
      <c r="AF7" s="58"/>
      <c r="AG7" s="57"/>
      <c r="AH7" s="58"/>
      <c r="AI7" s="57">
        <v>18</v>
      </c>
      <c r="AJ7" s="58"/>
      <c r="AK7" s="57"/>
      <c r="AL7" s="58"/>
      <c r="AM7" s="57"/>
      <c r="AN7" s="58"/>
      <c r="AO7" s="57"/>
      <c r="AP7" s="58"/>
      <c r="AQ7" s="57"/>
      <c r="AR7" s="58"/>
      <c r="AS7" s="57"/>
      <c r="AT7" s="58"/>
      <c r="AU7" s="57"/>
      <c r="AV7" s="58"/>
      <c r="AW7" s="57"/>
      <c r="AX7" s="58"/>
      <c r="AY7" s="57"/>
      <c r="AZ7" s="58"/>
      <c r="BA7" s="57"/>
      <c r="BB7" s="58"/>
      <c r="BC7" s="57"/>
      <c r="BD7" s="58"/>
      <c r="BE7" s="57">
        <f t="shared" si="0"/>
        <v>315</v>
      </c>
      <c r="BF7" s="58">
        <f t="shared" si="0"/>
        <v>0</v>
      </c>
    </row>
    <row r="8" spans="1:58" ht="12.75" x14ac:dyDescent="0.2">
      <c r="A8" s="132"/>
      <c r="B8" s="56" t="s">
        <v>39</v>
      </c>
      <c r="C8" s="57">
        <v>32</v>
      </c>
      <c r="D8" s="58"/>
      <c r="E8" s="57">
        <v>19</v>
      </c>
      <c r="F8" s="58"/>
      <c r="G8" s="57"/>
      <c r="H8" s="58"/>
      <c r="I8" s="57">
        <v>28</v>
      </c>
      <c r="J8" s="58"/>
      <c r="K8" s="57">
        <v>1</v>
      </c>
      <c r="L8" s="58"/>
      <c r="M8" s="57">
        <v>4</v>
      </c>
      <c r="N8" s="58"/>
      <c r="O8" s="57"/>
      <c r="P8" s="58"/>
      <c r="Q8" s="57">
        <v>23</v>
      </c>
      <c r="R8" s="58"/>
      <c r="S8" s="57">
        <v>31</v>
      </c>
      <c r="T8" s="58"/>
      <c r="U8" s="57">
        <v>54</v>
      </c>
      <c r="V8" s="58"/>
      <c r="W8" s="57">
        <v>44</v>
      </c>
      <c r="X8" s="58"/>
      <c r="Y8" s="57"/>
      <c r="Z8" s="58"/>
      <c r="AA8" s="57"/>
      <c r="AB8" s="58"/>
      <c r="AC8" s="57">
        <v>54</v>
      </c>
      <c r="AD8" s="58"/>
      <c r="AE8" s="57"/>
      <c r="AF8" s="58"/>
      <c r="AG8" s="57"/>
      <c r="AH8" s="58"/>
      <c r="AI8" s="57">
        <v>9</v>
      </c>
      <c r="AJ8" s="58"/>
      <c r="AK8" s="57"/>
      <c r="AL8" s="58"/>
      <c r="AM8" s="57"/>
      <c r="AN8" s="58"/>
      <c r="AO8" s="57"/>
      <c r="AP8" s="58"/>
      <c r="AQ8" s="57"/>
      <c r="AR8" s="58"/>
      <c r="AS8" s="57"/>
      <c r="AT8" s="58"/>
      <c r="AU8" s="57"/>
      <c r="AV8" s="58"/>
      <c r="AW8" s="57"/>
      <c r="AX8" s="58"/>
      <c r="AY8" s="57"/>
      <c r="AZ8" s="58"/>
      <c r="BA8" s="57"/>
      <c r="BB8" s="58"/>
      <c r="BC8" s="57"/>
      <c r="BD8" s="58"/>
      <c r="BE8" s="57">
        <f t="shared" si="0"/>
        <v>299</v>
      </c>
      <c r="BF8" s="58">
        <f t="shared" si="0"/>
        <v>0</v>
      </c>
    </row>
    <row r="9" spans="1:58" ht="12.75" x14ac:dyDescent="0.2">
      <c r="A9" s="132"/>
      <c r="B9" s="56" t="s">
        <v>40</v>
      </c>
      <c r="C9" s="57"/>
      <c r="D9" s="58"/>
      <c r="E9" s="57">
        <v>13</v>
      </c>
      <c r="F9" s="58"/>
      <c r="G9" s="57"/>
      <c r="H9" s="58"/>
      <c r="I9" s="57"/>
      <c r="J9" s="58"/>
      <c r="K9" s="57"/>
      <c r="L9" s="58"/>
      <c r="M9" s="57">
        <v>2</v>
      </c>
      <c r="N9" s="58"/>
      <c r="O9" s="57"/>
      <c r="P9" s="58"/>
      <c r="Q9" s="57">
        <v>1</v>
      </c>
      <c r="R9" s="58"/>
      <c r="S9" s="57"/>
      <c r="T9" s="58"/>
      <c r="U9" s="57">
        <v>1</v>
      </c>
      <c r="V9" s="58"/>
      <c r="W9" s="57"/>
      <c r="X9" s="58"/>
      <c r="Y9" s="57"/>
      <c r="Z9" s="58"/>
      <c r="AA9" s="57"/>
      <c r="AB9" s="58"/>
      <c r="AC9" s="57"/>
      <c r="AD9" s="58"/>
      <c r="AE9" s="57"/>
      <c r="AF9" s="58"/>
      <c r="AG9" s="57"/>
      <c r="AH9" s="58"/>
      <c r="AI9" s="57"/>
      <c r="AJ9" s="58"/>
      <c r="AK9" s="57"/>
      <c r="AL9" s="58"/>
      <c r="AM9" s="57"/>
      <c r="AN9" s="58"/>
      <c r="AO9" s="57"/>
      <c r="AP9" s="58"/>
      <c r="AQ9" s="57"/>
      <c r="AR9" s="58"/>
      <c r="AS9" s="57"/>
      <c r="AT9" s="58"/>
      <c r="AU9" s="57"/>
      <c r="AV9" s="58"/>
      <c r="AW9" s="57"/>
      <c r="AX9" s="58"/>
      <c r="AY9" s="57"/>
      <c r="AZ9" s="58"/>
      <c r="BA9" s="57"/>
      <c r="BB9" s="58"/>
      <c r="BC9" s="57"/>
      <c r="BD9" s="58"/>
      <c r="BE9" s="57">
        <f t="shared" si="0"/>
        <v>17</v>
      </c>
      <c r="BF9" s="58">
        <f t="shared" si="0"/>
        <v>0</v>
      </c>
    </row>
    <row r="10" spans="1:58" ht="12.75" x14ac:dyDescent="0.2">
      <c r="A10" s="132"/>
      <c r="B10" s="56" t="s">
        <v>41</v>
      </c>
      <c r="C10" s="57">
        <v>6</v>
      </c>
      <c r="D10" s="58"/>
      <c r="E10" s="57"/>
      <c r="F10" s="58"/>
      <c r="G10" s="57">
        <v>14</v>
      </c>
      <c r="H10" s="58"/>
      <c r="I10" s="57">
        <v>26</v>
      </c>
      <c r="J10" s="58">
        <v>1</v>
      </c>
      <c r="K10" s="57"/>
      <c r="L10" s="58"/>
      <c r="M10" s="57">
        <v>31</v>
      </c>
      <c r="N10" s="58"/>
      <c r="O10" s="57">
        <v>47</v>
      </c>
      <c r="P10" s="58"/>
      <c r="Q10" s="57">
        <v>5</v>
      </c>
      <c r="R10" s="58"/>
      <c r="S10" s="57"/>
      <c r="T10" s="58"/>
      <c r="U10" s="57"/>
      <c r="V10" s="58"/>
      <c r="W10" s="57"/>
      <c r="X10" s="58"/>
      <c r="Y10" s="57"/>
      <c r="Z10" s="58"/>
      <c r="AA10" s="57">
        <v>42</v>
      </c>
      <c r="AB10" s="58"/>
      <c r="AC10" s="57"/>
      <c r="AD10" s="58"/>
      <c r="AE10" s="57"/>
      <c r="AF10" s="58"/>
      <c r="AG10" s="57">
        <v>31</v>
      </c>
      <c r="AH10" s="58"/>
      <c r="AI10" s="57">
        <v>31</v>
      </c>
      <c r="AJ10" s="58"/>
      <c r="AK10" s="57"/>
      <c r="AL10" s="58"/>
      <c r="AM10" s="57"/>
      <c r="AN10" s="58"/>
      <c r="AO10" s="57"/>
      <c r="AP10" s="58"/>
      <c r="AQ10" s="57"/>
      <c r="AR10" s="58"/>
      <c r="AS10" s="57"/>
      <c r="AT10" s="58"/>
      <c r="AU10" s="57"/>
      <c r="AV10" s="58"/>
      <c r="AW10" s="57"/>
      <c r="AX10" s="58"/>
      <c r="AY10" s="57"/>
      <c r="AZ10" s="58"/>
      <c r="BA10" s="57"/>
      <c r="BB10" s="58"/>
      <c r="BC10" s="57"/>
      <c r="BD10" s="58"/>
      <c r="BE10" s="57">
        <f t="shared" si="0"/>
        <v>233</v>
      </c>
      <c r="BF10" s="58">
        <f t="shared" si="0"/>
        <v>1</v>
      </c>
    </row>
    <row r="11" spans="1:58" ht="12.75" x14ac:dyDescent="0.2">
      <c r="A11" s="132"/>
      <c r="B11" s="12" t="s">
        <v>42</v>
      </c>
      <c r="C11" s="57"/>
      <c r="D11" s="58"/>
      <c r="E11" s="57"/>
      <c r="F11" s="58"/>
      <c r="G11" s="57"/>
      <c r="H11" s="58"/>
      <c r="I11" s="57"/>
      <c r="J11" s="58"/>
      <c r="K11" s="57"/>
      <c r="L11" s="58"/>
      <c r="M11" s="57">
        <v>2</v>
      </c>
      <c r="N11" s="58"/>
      <c r="O11" s="57">
        <v>5</v>
      </c>
      <c r="P11" s="58">
        <v>1</v>
      </c>
      <c r="Q11" s="57"/>
      <c r="R11" s="58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57"/>
      <c r="AP11" s="58"/>
      <c r="AQ11" s="57"/>
      <c r="AR11" s="58"/>
      <c r="AS11" s="57"/>
      <c r="AT11" s="58"/>
      <c r="AU11" s="57"/>
      <c r="AV11" s="58"/>
      <c r="AW11" s="57"/>
      <c r="AX11" s="58"/>
      <c r="AY11" s="57"/>
      <c r="AZ11" s="58"/>
      <c r="BA11" s="57"/>
      <c r="BB11" s="58"/>
      <c r="BC11" s="57"/>
      <c r="BD11" s="58"/>
      <c r="BE11" s="57">
        <f t="shared" si="0"/>
        <v>7</v>
      </c>
      <c r="BF11" s="58">
        <f t="shared" si="0"/>
        <v>1</v>
      </c>
    </row>
    <row r="12" spans="1:58" ht="12.75" x14ac:dyDescent="0.2">
      <c r="A12" s="132"/>
      <c r="B12" s="56" t="s">
        <v>43</v>
      </c>
      <c r="C12" s="57">
        <v>1</v>
      </c>
      <c r="D12" s="58"/>
      <c r="E12" s="57">
        <v>7</v>
      </c>
      <c r="F12" s="58"/>
      <c r="G12" s="57"/>
      <c r="H12" s="58"/>
      <c r="I12" s="57"/>
      <c r="J12" s="58"/>
      <c r="K12" s="57">
        <v>4</v>
      </c>
      <c r="L12" s="58"/>
      <c r="M12" s="57">
        <v>2</v>
      </c>
      <c r="N12" s="58"/>
      <c r="O12" s="57">
        <v>1</v>
      </c>
      <c r="P12" s="58"/>
      <c r="Q12" s="57">
        <v>3</v>
      </c>
      <c r="R12" s="58">
        <v>2</v>
      </c>
      <c r="S12" s="57">
        <v>19</v>
      </c>
      <c r="T12" s="58"/>
      <c r="U12" s="57"/>
      <c r="V12" s="58"/>
      <c r="W12" s="57"/>
      <c r="X12" s="58"/>
      <c r="Y12" s="57">
        <v>10</v>
      </c>
      <c r="Z12" s="58"/>
      <c r="AA12" s="57">
        <v>4</v>
      </c>
      <c r="AB12" s="58"/>
      <c r="AC12" s="57">
        <v>3</v>
      </c>
      <c r="AD12" s="58"/>
      <c r="AE12" s="57"/>
      <c r="AF12" s="58"/>
      <c r="AG12" s="57">
        <v>1</v>
      </c>
      <c r="AH12" s="58"/>
      <c r="AI12" s="57">
        <v>5</v>
      </c>
      <c r="AJ12" s="58"/>
      <c r="AK12" s="57"/>
      <c r="AL12" s="58"/>
      <c r="AM12" s="57"/>
      <c r="AN12" s="58"/>
      <c r="AO12" s="57"/>
      <c r="AP12" s="58"/>
      <c r="AQ12" s="57"/>
      <c r="AR12" s="58"/>
      <c r="AS12" s="57"/>
      <c r="AT12" s="58"/>
      <c r="AU12" s="57"/>
      <c r="AV12" s="58"/>
      <c r="AW12" s="57"/>
      <c r="AX12" s="58"/>
      <c r="AY12" s="57"/>
      <c r="AZ12" s="58"/>
      <c r="BA12" s="57"/>
      <c r="BB12" s="58"/>
      <c r="BC12" s="57"/>
      <c r="BD12" s="58"/>
      <c r="BE12" s="57">
        <f t="shared" si="0"/>
        <v>60</v>
      </c>
      <c r="BF12" s="58">
        <f t="shared" si="0"/>
        <v>2</v>
      </c>
    </row>
    <row r="13" spans="1:58" ht="12.75" x14ac:dyDescent="0.2">
      <c r="A13" s="132"/>
      <c r="B13" s="56" t="s">
        <v>44</v>
      </c>
      <c r="C13" s="57"/>
      <c r="D13" s="58"/>
      <c r="E13" s="57"/>
      <c r="F13" s="58"/>
      <c r="G13" s="57"/>
      <c r="H13" s="58"/>
      <c r="I13" s="57"/>
      <c r="J13" s="58"/>
      <c r="K13" s="57">
        <v>3</v>
      </c>
      <c r="L13" s="58"/>
      <c r="M13" s="57"/>
      <c r="N13" s="58"/>
      <c r="O13" s="57"/>
      <c r="P13" s="58"/>
      <c r="Q13" s="57">
        <v>3</v>
      </c>
      <c r="R13" s="58"/>
      <c r="S13" s="57"/>
      <c r="T13" s="58"/>
      <c r="U13" s="57"/>
      <c r="V13" s="58"/>
      <c r="W13" s="57"/>
      <c r="X13" s="58"/>
      <c r="Y13" s="57"/>
      <c r="Z13" s="58"/>
      <c r="AA13" s="57"/>
      <c r="AB13" s="58"/>
      <c r="AC13" s="57"/>
      <c r="AD13" s="58"/>
      <c r="AE13" s="57"/>
      <c r="AF13" s="58"/>
      <c r="AG13" s="57"/>
      <c r="AH13" s="58"/>
      <c r="AI13" s="57"/>
      <c r="AJ13" s="58"/>
      <c r="AK13" s="57"/>
      <c r="AL13" s="58"/>
      <c r="AM13" s="57"/>
      <c r="AN13" s="58"/>
      <c r="AO13" s="57"/>
      <c r="AP13" s="58"/>
      <c r="AQ13" s="57"/>
      <c r="AR13" s="58"/>
      <c r="AS13" s="57"/>
      <c r="AT13" s="58"/>
      <c r="AU13" s="57"/>
      <c r="AV13" s="58"/>
      <c r="AW13" s="57"/>
      <c r="AX13" s="58"/>
      <c r="AY13" s="57"/>
      <c r="AZ13" s="58"/>
      <c r="BA13" s="57"/>
      <c r="BB13" s="58"/>
      <c r="BC13" s="57"/>
      <c r="BD13" s="58"/>
      <c r="BE13" s="57">
        <f t="shared" si="0"/>
        <v>6</v>
      </c>
      <c r="BF13" s="58">
        <f t="shared" si="0"/>
        <v>0</v>
      </c>
    </row>
    <row r="14" spans="1:58" ht="12.75" x14ac:dyDescent="0.2">
      <c r="A14" s="132"/>
      <c r="B14" s="56" t="s">
        <v>45</v>
      </c>
      <c r="C14" s="57">
        <v>4</v>
      </c>
      <c r="D14" s="58">
        <v>2</v>
      </c>
      <c r="E14" s="57">
        <v>12</v>
      </c>
      <c r="F14" s="58">
        <v>8</v>
      </c>
      <c r="G14" s="57">
        <v>58</v>
      </c>
      <c r="H14" s="58">
        <v>14</v>
      </c>
      <c r="I14" s="57">
        <v>8</v>
      </c>
      <c r="J14" s="58">
        <v>4</v>
      </c>
      <c r="K14" s="57">
        <v>1</v>
      </c>
      <c r="L14" s="58"/>
      <c r="M14" s="57">
        <v>2</v>
      </c>
      <c r="N14" s="58"/>
      <c r="O14" s="57">
        <v>9</v>
      </c>
      <c r="P14" s="58">
        <v>4</v>
      </c>
      <c r="Q14" s="57">
        <v>2</v>
      </c>
      <c r="R14" s="58">
        <v>5</v>
      </c>
      <c r="S14" s="57"/>
      <c r="T14" s="58"/>
      <c r="U14" s="57">
        <v>3</v>
      </c>
      <c r="V14" s="58"/>
      <c r="W14" s="57"/>
      <c r="X14" s="58"/>
      <c r="Y14" s="57">
        <v>2</v>
      </c>
      <c r="Z14" s="58"/>
      <c r="AA14" s="57">
        <v>1</v>
      </c>
      <c r="AB14" s="58">
        <v>2</v>
      </c>
      <c r="AC14" s="57">
        <v>43</v>
      </c>
      <c r="AD14" s="58">
        <v>14</v>
      </c>
      <c r="AE14" s="57"/>
      <c r="AF14" s="58"/>
      <c r="AG14" s="57">
        <v>7</v>
      </c>
      <c r="AH14" s="58"/>
      <c r="AI14" s="57"/>
      <c r="AJ14" s="58">
        <v>2</v>
      </c>
      <c r="AK14" s="57"/>
      <c r="AL14" s="58"/>
      <c r="AM14" s="57"/>
      <c r="AN14" s="58"/>
      <c r="AO14" s="57"/>
      <c r="AP14" s="58"/>
      <c r="AQ14" s="57"/>
      <c r="AR14" s="58"/>
      <c r="AS14" s="57"/>
      <c r="AT14" s="58"/>
      <c r="AU14" s="57"/>
      <c r="AV14" s="58"/>
      <c r="AW14" s="57"/>
      <c r="AX14" s="58"/>
      <c r="AY14" s="57"/>
      <c r="AZ14" s="58"/>
      <c r="BA14" s="57"/>
      <c r="BB14" s="58"/>
      <c r="BC14" s="57"/>
      <c r="BD14" s="58"/>
      <c r="BE14" s="57">
        <f t="shared" si="0"/>
        <v>152</v>
      </c>
      <c r="BF14" s="58">
        <f t="shared" si="0"/>
        <v>55</v>
      </c>
    </row>
    <row r="15" spans="1:58" ht="12.75" x14ac:dyDescent="0.2">
      <c r="A15" s="132"/>
      <c r="B15" s="56" t="s">
        <v>46</v>
      </c>
      <c r="C15" s="57"/>
      <c r="D15" s="58"/>
      <c r="E15" s="57">
        <v>12</v>
      </c>
      <c r="F15" s="58"/>
      <c r="G15" s="57"/>
      <c r="H15" s="58"/>
      <c r="I15" s="57">
        <v>2</v>
      </c>
      <c r="J15" s="58"/>
      <c r="K15" s="57"/>
      <c r="L15" s="58"/>
      <c r="M15" s="57">
        <v>2</v>
      </c>
      <c r="N15" s="58"/>
      <c r="O15" s="57"/>
      <c r="P15" s="58">
        <v>1</v>
      </c>
      <c r="Q15" s="57">
        <v>1</v>
      </c>
      <c r="R15" s="58">
        <v>1</v>
      </c>
      <c r="S15" s="57">
        <v>5</v>
      </c>
      <c r="T15" s="58">
        <v>2</v>
      </c>
      <c r="U15" s="57">
        <v>5</v>
      </c>
      <c r="V15" s="58"/>
      <c r="W15" s="57">
        <v>2</v>
      </c>
      <c r="X15" s="58"/>
      <c r="Y15" s="57"/>
      <c r="Z15" s="58"/>
      <c r="AA15" s="57"/>
      <c r="AB15" s="58"/>
      <c r="AC15" s="57">
        <v>18</v>
      </c>
      <c r="AD15" s="58"/>
      <c r="AE15" s="57"/>
      <c r="AF15" s="58"/>
      <c r="AG15" s="57"/>
      <c r="AH15" s="58"/>
      <c r="AI15" s="57">
        <v>2</v>
      </c>
      <c r="AJ15" s="58"/>
      <c r="AK15" s="57"/>
      <c r="AL15" s="58"/>
      <c r="AM15" s="57"/>
      <c r="AN15" s="58"/>
      <c r="AO15" s="57"/>
      <c r="AP15" s="58"/>
      <c r="AQ15" s="57"/>
      <c r="AR15" s="58"/>
      <c r="AS15" s="57"/>
      <c r="AT15" s="58"/>
      <c r="AU15" s="57"/>
      <c r="AV15" s="58"/>
      <c r="AW15" s="57"/>
      <c r="AX15" s="58"/>
      <c r="AY15" s="57"/>
      <c r="AZ15" s="58"/>
      <c r="BA15" s="57"/>
      <c r="BB15" s="58"/>
      <c r="BC15" s="57"/>
      <c r="BD15" s="58"/>
      <c r="BE15" s="57">
        <f t="shared" si="0"/>
        <v>49</v>
      </c>
      <c r="BF15" s="58">
        <f t="shared" si="0"/>
        <v>4</v>
      </c>
    </row>
    <row r="16" spans="1:58" ht="12.75" x14ac:dyDescent="0.2">
      <c r="A16" s="132"/>
      <c r="B16" s="56" t="s">
        <v>47</v>
      </c>
      <c r="C16" s="57"/>
      <c r="D16" s="58"/>
      <c r="E16" s="57"/>
      <c r="F16" s="58"/>
      <c r="G16" s="57"/>
      <c r="H16" s="58">
        <v>3</v>
      </c>
      <c r="I16" s="57"/>
      <c r="J16" s="58"/>
      <c r="K16" s="57"/>
      <c r="L16" s="58"/>
      <c r="M16" s="57">
        <v>1</v>
      </c>
      <c r="N16" s="58"/>
      <c r="O16" s="57"/>
      <c r="P16" s="58"/>
      <c r="Q16" s="57">
        <v>19</v>
      </c>
      <c r="R16" s="58">
        <v>3</v>
      </c>
      <c r="S16" s="57"/>
      <c r="T16" s="58"/>
      <c r="U16" s="57"/>
      <c r="V16" s="58"/>
      <c r="W16" s="57"/>
      <c r="X16" s="58"/>
      <c r="Y16" s="57"/>
      <c r="Z16" s="58"/>
      <c r="AA16" s="57"/>
      <c r="AB16" s="58"/>
      <c r="AC16" s="57"/>
      <c r="AD16" s="58"/>
      <c r="AE16" s="57"/>
      <c r="AF16" s="58"/>
      <c r="AG16" s="57"/>
      <c r="AH16" s="58"/>
      <c r="AI16" s="57"/>
      <c r="AJ16" s="58"/>
      <c r="AK16" s="57"/>
      <c r="AL16" s="58"/>
      <c r="AM16" s="57"/>
      <c r="AN16" s="58"/>
      <c r="AO16" s="57"/>
      <c r="AP16" s="58"/>
      <c r="AQ16" s="57"/>
      <c r="AR16" s="58"/>
      <c r="AS16" s="57"/>
      <c r="AT16" s="58"/>
      <c r="AU16" s="57"/>
      <c r="AV16" s="58"/>
      <c r="AW16" s="57"/>
      <c r="AX16" s="58"/>
      <c r="AY16" s="57"/>
      <c r="AZ16" s="58"/>
      <c r="BA16" s="57"/>
      <c r="BB16" s="58"/>
      <c r="BC16" s="57"/>
      <c r="BD16" s="58"/>
      <c r="BE16" s="57">
        <f t="shared" si="0"/>
        <v>20</v>
      </c>
      <c r="BF16" s="58">
        <f t="shared" si="0"/>
        <v>6</v>
      </c>
    </row>
    <row r="17" spans="1:58" ht="12.75" x14ac:dyDescent="0.2">
      <c r="A17" s="132"/>
      <c r="B17" s="56" t="s">
        <v>48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>
        <v>1</v>
      </c>
      <c r="P17" s="58"/>
      <c r="Q17" s="57">
        <v>1</v>
      </c>
      <c r="R17" s="58"/>
      <c r="S17" s="57">
        <v>1</v>
      </c>
      <c r="T17" s="58">
        <v>1</v>
      </c>
      <c r="U17" s="57">
        <v>1</v>
      </c>
      <c r="V17" s="58"/>
      <c r="W17" s="57"/>
      <c r="X17" s="58"/>
      <c r="Y17" s="57"/>
      <c r="Z17" s="58"/>
      <c r="AA17" s="57"/>
      <c r="AB17" s="58"/>
      <c r="AC17" s="57"/>
      <c r="AD17" s="58"/>
      <c r="AE17" s="57"/>
      <c r="AF17" s="58">
        <v>1</v>
      </c>
      <c r="AG17" s="57"/>
      <c r="AH17" s="58"/>
      <c r="AI17" s="57"/>
      <c r="AJ17" s="58"/>
      <c r="AK17" s="57"/>
      <c r="AL17" s="58"/>
      <c r="AM17" s="57"/>
      <c r="AN17" s="58"/>
      <c r="AO17" s="57"/>
      <c r="AP17" s="58"/>
      <c r="AQ17" s="57"/>
      <c r="AR17" s="58"/>
      <c r="AS17" s="57"/>
      <c r="AT17" s="58"/>
      <c r="AU17" s="57"/>
      <c r="AV17" s="58"/>
      <c r="AW17" s="57"/>
      <c r="AX17" s="58"/>
      <c r="AY17" s="57"/>
      <c r="AZ17" s="58"/>
      <c r="BA17" s="57"/>
      <c r="BB17" s="58"/>
      <c r="BC17" s="57"/>
      <c r="BD17" s="58"/>
      <c r="BE17" s="57">
        <f t="shared" si="0"/>
        <v>4</v>
      </c>
      <c r="BF17" s="58">
        <f t="shared" si="0"/>
        <v>2</v>
      </c>
    </row>
    <row r="18" spans="1:58" ht="12.75" x14ac:dyDescent="0.2">
      <c r="A18" s="132"/>
      <c r="B18" s="56" t="s">
        <v>49</v>
      </c>
      <c r="C18" s="57">
        <v>18</v>
      </c>
      <c r="D18" s="58"/>
      <c r="E18" s="57">
        <v>40</v>
      </c>
      <c r="F18" s="58">
        <v>15</v>
      </c>
      <c r="G18" s="57"/>
      <c r="H18" s="58"/>
      <c r="I18" s="57">
        <v>22</v>
      </c>
      <c r="J18" s="58">
        <v>1</v>
      </c>
      <c r="K18" s="57"/>
      <c r="L18" s="58"/>
      <c r="M18" s="57">
        <v>5</v>
      </c>
      <c r="N18" s="58"/>
      <c r="O18" s="57">
        <v>9</v>
      </c>
      <c r="P18" s="58">
        <v>2</v>
      </c>
      <c r="Q18" s="57"/>
      <c r="R18" s="58"/>
      <c r="S18" s="57">
        <v>6</v>
      </c>
      <c r="T18" s="58">
        <v>2</v>
      </c>
      <c r="U18" s="57">
        <v>18</v>
      </c>
      <c r="V18" s="58">
        <v>1</v>
      </c>
      <c r="W18" s="57">
        <v>10</v>
      </c>
      <c r="X18" s="58">
        <v>1</v>
      </c>
      <c r="Y18" s="57">
        <v>2</v>
      </c>
      <c r="Z18" s="58"/>
      <c r="AA18" s="57">
        <v>3</v>
      </c>
      <c r="AB18" s="58">
        <v>1</v>
      </c>
      <c r="AC18" s="57">
        <v>15</v>
      </c>
      <c r="AD18" s="58">
        <v>1</v>
      </c>
      <c r="AE18" s="57">
        <v>5</v>
      </c>
      <c r="AF18" s="58">
        <v>1</v>
      </c>
      <c r="AG18" s="57">
        <v>23</v>
      </c>
      <c r="AH18" s="58"/>
      <c r="AI18" s="57">
        <v>11</v>
      </c>
      <c r="AJ18" s="58"/>
      <c r="AK18" s="57"/>
      <c r="AL18" s="58"/>
      <c r="AM18" s="57"/>
      <c r="AN18" s="58"/>
      <c r="AO18" s="57"/>
      <c r="AP18" s="58"/>
      <c r="AQ18" s="57"/>
      <c r="AR18" s="58"/>
      <c r="AS18" s="57"/>
      <c r="AT18" s="58"/>
      <c r="AU18" s="57"/>
      <c r="AV18" s="58"/>
      <c r="AW18" s="57"/>
      <c r="AX18" s="58"/>
      <c r="AY18" s="57"/>
      <c r="AZ18" s="58"/>
      <c r="BA18" s="57"/>
      <c r="BB18" s="58"/>
      <c r="BC18" s="57"/>
      <c r="BD18" s="58"/>
      <c r="BE18" s="57">
        <f t="shared" si="0"/>
        <v>187</v>
      </c>
      <c r="BF18" s="58">
        <f t="shared" si="0"/>
        <v>25</v>
      </c>
    </row>
    <row r="19" spans="1:58" ht="12.75" x14ac:dyDescent="0.2">
      <c r="A19" s="132"/>
      <c r="B19" s="56" t="s">
        <v>50</v>
      </c>
      <c r="C19" s="57"/>
      <c r="D19" s="58"/>
      <c r="E19" s="57"/>
      <c r="F19" s="58"/>
      <c r="G19" s="57"/>
      <c r="H19" s="58"/>
      <c r="I19" s="57">
        <v>9</v>
      </c>
      <c r="J19" s="58">
        <v>2</v>
      </c>
      <c r="K19" s="57"/>
      <c r="L19" s="58"/>
      <c r="M19" s="57">
        <v>3</v>
      </c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8"/>
      <c r="AA19" s="57"/>
      <c r="AB19" s="58">
        <v>1</v>
      </c>
      <c r="AC19" s="57"/>
      <c r="AD19" s="58"/>
      <c r="AE19" s="57"/>
      <c r="AF19" s="58"/>
      <c r="AG19" s="57"/>
      <c r="AH19" s="58"/>
      <c r="AI19" s="57"/>
      <c r="AJ19" s="58"/>
      <c r="AK19" s="57"/>
      <c r="AL19" s="58"/>
      <c r="AM19" s="57"/>
      <c r="AN19" s="58"/>
      <c r="AO19" s="57"/>
      <c r="AP19" s="58"/>
      <c r="AQ19" s="57"/>
      <c r="AR19" s="58"/>
      <c r="AS19" s="57"/>
      <c r="AT19" s="58"/>
      <c r="AU19" s="57"/>
      <c r="AV19" s="58"/>
      <c r="AW19" s="57"/>
      <c r="AX19" s="58"/>
      <c r="AY19" s="57"/>
      <c r="AZ19" s="58"/>
      <c r="BA19" s="57"/>
      <c r="BB19" s="58"/>
      <c r="BC19" s="57"/>
      <c r="BD19" s="58"/>
      <c r="BE19" s="57">
        <f t="shared" si="0"/>
        <v>12</v>
      </c>
      <c r="BF19" s="58">
        <f t="shared" si="0"/>
        <v>3</v>
      </c>
    </row>
    <row r="20" spans="1:58" ht="12.75" x14ac:dyDescent="0.2">
      <c r="A20" s="132"/>
      <c r="B20" s="56" t="s">
        <v>51</v>
      </c>
      <c r="C20" s="57">
        <v>5</v>
      </c>
      <c r="D20" s="58"/>
      <c r="E20" s="57"/>
      <c r="F20" s="58"/>
      <c r="G20" s="57"/>
      <c r="H20" s="58"/>
      <c r="I20" s="57">
        <v>10</v>
      </c>
      <c r="J20" s="58"/>
      <c r="K20" s="57"/>
      <c r="L20" s="58"/>
      <c r="M20" s="57">
        <v>2</v>
      </c>
      <c r="N20" s="58"/>
      <c r="O20" s="57">
        <v>13</v>
      </c>
      <c r="P20" s="58"/>
      <c r="Q20" s="57"/>
      <c r="R20" s="58"/>
      <c r="S20" s="57"/>
      <c r="T20" s="58"/>
      <c r="U20" s="57"/>
      <c r="V20" s="58"/>
      <c r="W20" s="57"/>
      <c r="X20" s="58"/>
      <c r="Y20" s="57">
        <v>1</v>
      </c>
      <c r="Z20" s="58"/>
      <c r="AA20" s="57"/>
      <c r="AB20" s="58"/>
      <c r="AC20" s="57"/>
      <c r="AD20" s="58"/>
      <c r="AE20" s="57"/>
      <c r="AF20" s="58"/>
      <c r="AG20" s="57">
        <v>3</v>
      </c>
      <c r="AH20" s="58"/>
      <c r="AI20" s="57"/>
      <c r="AJ20" s="58"/>
      <c r="AK20" s="57"/>
      <c r="AL20" s="58"/>
      <c r="AM20" s="57"/>
      <c r="AN20" s="58"/>
      <c r="AO20" s="57"/>
      <c r="AP20" s="58"/>
      <c r="AQ20" s="57"/>
      <c r="AR20" s="58"/>
      <c r="AS20" s="57"/>
      <c r="AT20" s="58"/>
      <c r="AU20" s="57"/>
      <c r="AV20" s="58"/>
      <c r="AW20" s="57"/>
      <c r="AX20" s="58"/>
      <c r="AY20" s="57"/>
      <c r="AZ20" s="58"/>
      <c r="BA20" s="57"/>
      <c r="BB20" s="58"/>
      <c r="BC20" s="57"/>
      <c r="BD20" s="58"/>
      <c r="BE20" s="57">
        <f t="shared" si="0"/>
        <v>34</v>
      </c>
      <c r="BF20" s="58">
        <f t="shared" si="0"/>
        <v>0</v>
      </c>
    </row>
    <row r="21" spans="1:58" ht="12.75" x14ac:dyDescent="0.2">
      <c r="A21" s="132"/>
      <c r="B21" s="56" t="s">
        <v>52</v>
      </c>
      <c r="C21" s="57"/>
      <c r="D21" s="58"/>
      <c r="E21" s="57"/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>
        <v>12</v>
      </c>
      <c r="T21" s="58"/>
      <c r="U21" s="57"/>
      <c r="V21" s="58"/>
      <c r="W21" s="57"/>
      <c r="X21" s="58"/>
      <c r="Y21" s="57"/>
      <c r="Z21" s="58"/>
      <c r="AA21" s="57"/>
      <c r="AB21" s="58"/>
      <c r="AC21" s="57"/>
      <c r="AD21" s="58"/>
      <c r="AE21" s="57"/>
      <c r="AF21" s="58"/>
      <c r="AG21" s="57"/>
      <c r="AH21" s="58"/>
      <c r="AI21" s="57"/>
      <c r="AJ21" s="58"/>
      <c r="AK21" s="57"/>
      <c r="AL21" s="58"/>
      <c r="AM21" s="57"/>
      <c r="AN21" s="58"/>
      <c r="AO21" s="57"/>
      <c r="AP21" s="58"/>
      <c r="AQ21" s="57"/>
      <c r="AR21" s="58"/>
      <c r="AS21" s="57"/>
      <c r="AT21" s="58"/>
      <c r="AU21" s="57"/>
      <c r="AV21" s="58"/>
      <c r="AW21" s="57"/>
      <c r="AX21" s="58"/>
      <c r="AY21" s="57"/>
      <c r="AZ21" s="58"/>
      <c r="BA21" s="57"/>
      <c r="BB21" s="58"/>
      <c r="BC21" s="57"/>
      <c r="BD21" s="58"/>
      <c r="BE21" s="57">
        <f t="shared" ref="BE21:BF36" si="1">SUM(C21,E21,G21,I21,K21,M21,O21,Q21,S21,U21,W21,Y21,AA21,AC21,AE21,AG21,AI21,AK21,AM21,AO21,AQ21,AS21,AU21,AW21,AY21,BA21,BC21)</f>
        <v>12</v>
      </c>
      <c r="BF21" s="58">
        <f t="shared" si="1"/>
        <v>0</v>
      </c>
    </row>
    <row r="22" spans="1:58" ht="12.75" x14ac:dyDescent="0.2">
      <c r="A22" s="132"/>
      <c r="B22" s="56" t="s">
        <v>53</v>
      </c>
      <c r="C22" s="57"/>
      <c r="D22" s="58"/>
      <c r="E22" s="57"/>
      <c r="F22" s="58"/>
      <c r="G22" s="57"/>
      <c r="H22" s="58"/>
      <c r="I22" s="57"/>
      <c r="J22" s="58"/>
      <c r="K22" s="57">
        <v>2</v>
      </c>
      <c r="L22" s="58"/>
      <c r="M22" s="57"/>
      <c r="N22" s="58"/>
      <c r="O22" s="57"/>
      <c r="P22" s="58"/>
      <c r="Q22" s="57"/>
      <c r="R22" s="58"/>
      <c r="S22" s="57"/>
      <c r="T22" s="58"/>
      <c r="U22" s="57"/>
      <c r="V22" s="58"/>
      <c r="W22" s="57"/>
      <c r="X22" s="58"/>
      <c r="Y22" s="57"/>
      <c r="Z22" s="58"/>
      <c r="AA22" s="57"/>
      <c r="AB22" s="58"/>
      <c r="AC22" s="57"/>
      <c r="AD22" s="58"/>
      <c r="AE22" s="57"/>
      <c r="AF22" s="58"/>
      <c r="AG22" s="57"/>
      <c r="AH22" s="58"/>
      <c r="AI22" s="57"/>
      <c r="AJ22" s="58"/>
      <c r="AK22" s="57"/>
      <c r="AL22" s="58"/>
      <c r="AM22" s="57"/>
      <c r="AN22" s="58"/>
      <c r="AO22" s="57"/>
      <c r="AP22" s="58"/>
      <c r="AQ22" s="57"/>
      <c r="AR22" s="58"/>
      <c r="AS22" s="57"/>
      <c r="AT22" s="58"/>
      <c r="AU22" s="57"/>
      <c r="AV22" s="58"/>
      <c r="AW22" s="57"/>
      <c r="AX22" s="58"/>
      <c r="AY22" s="57"/>
      <c r="AZ22" s="58"/>
      <c r="BA22" s="57"/>
      <c r="BB22" s="58"/>
      <c r="BC22" s="57"/>
      <c r="BD22" s="58"/>
      <c r="BE22" s="57">
        <f t="shared" si="1"/>
        <v>2</v>
      </c>
      <c r="BF22" s="58">
        <f t="shared" si="1"/>
        <v>0</v>
      </c>
    </row>
    <row r="23" spans="1:58" ht="12.75" x14ac:dyDescent="0.2">
      <c r="A23" s="132"/>
      <c r="B23" s="56" t="s">
        <v>54</v>
      </c>
      <c r="C23" s="57">
        <v>1</v>
      </c>
      <c r="D23" s="58"/>
      <c r="E23" s="57">
        <v>1</v>
      </c>
      <c r="F23" s="58"/>
      <c r="G23" s="57">
        <v>2</v>
      </c>
      <c r="H23" s="58"/>
      <c r="I23" s="57"/>
      <c r="J23" s="58"/>
      <c r="K23" s="57">
        <v>4</v>
      </c>
      <c r="L23" s="58"/>
      <c r="M23" s="57"/>
      <c r="N23" s="58"/>
      <c r="O23" s="57"/>
      <c r="P23" s="58"/>
      <c r="Q23" s="57"/>
      <c r="R23" s="58"/>
      <c r="S23" s="57"/>
      <c r="T23" s="58"/>
      <c r="U23" s="57"/>
      <c r="V23" s="58"/>
      <c r="W23" s="57"/>
      <c r="X23" s="58"/>
      <c r="Y23" s="57"/>
      <c r="Z23" s="58"/>
      <c r="AA23" s="57"/>
      <c r="AB23" s="58"/>
      <c r="AC23" s="57"/>
      <c r="AD23" s="58"/>
      <c r="AE23" s="57"/>
      <c r="AF23" s="58"/>
      <c r="AG23" s="57"/>
      <c r="AH23" s="58"/>
      <c r="AI23" s="57"/>
      <c r="AJ23" s="58"/>
      <c r="AK23" s="57"/>
      <c r="AL23" s="58"/>
      <c r="AM23" s="57"/>
      <c r="AN23" s="58"/>
      <c r="AO23" s="57"/>
      <c r="AP23" s="58"/>
      <c r="AQ23" s="57"/>
      <c r="AR23" s="58"/>
      <c r="AS23" s="57"/>
      <c r="AT23" s="58"/>
      <c r="AU23" s="57"/>
      <c r="AV23" s="58"/>
      <c r="AW23" s="57"/>
      <c r="AX23" s="58"/>
      <c r="AY23" s="57"/>
      <c r="AZ23" s="58"/>
      <c r="BA23" s="57"/>
      <c r="BB23" s="58"/>
      <c r="BC23" s="57"/>
      <c r="BD23" s="58"/>
      <c r="BE23" s="57">
        <f t="shared" si="1"/>
        <v>8</v>
      </c>
      <c r="BF23" s="58">
        <f t="shared" si="1"/>
        <v>0</v>
      </c>
    </row>
    <row r="24" spans="1:58" ht="12.75" x14ac:dyDescent="0.2">
      <c r="A24" s="132"/>
      <c r="B24" s="56" t="s">
        <v>55</v>
      </c>
      <c r="C24" s="57">
        <v>3</v>
      </c>
      <c r="D24" s="58"/>
      <c r="E24" s="57">
        <v>9</v>
      </c>
      <c r="F24" s="58"/>
      <c r="G24" s="57"/>
      <c r="H24" s="58"/>
      <c r="I24" s="57">
        <v>3</v>
      </c>
      <c r="J24" s="58"/>
      <c r="K24" s="57"/>
      <c r="L24" s="58"/>
      <c r="M24" s="57">
        <v>2</v>
      </c>
      <c r="N24" s="58"/>
      <c r="O24" s="57">
        <v>3</v>
      </c>
      <c r="P24" s="58"/>
      <c r="Q24" s="57">
        <v>4</v>
      </c>
      <c r="R24" s="58"/>
      <c r="S24" s="57">
        <v>1</v>
      </c>
      <c r="T24" s="58"/>
      <c r="U24" s="57">
        <v>1</v>
      </c>
      <c r="V24" s="58"/>
      <c r="W24" s="57"/>
      <c r="X24" s="58"/>
      <c r="Y24" s="57">
        <v>10</v>
      </c>
      <c r="Z24" s="58"/>
      <c r="AA24" s="57"/>
      <c r="AB24" s="58"/>
      <c r="AC24" s="57"/>
      <c r="AD24" s="58"/>
      <c r="AE24" s="57">
        <v>8</v>
      </c>
      <c r="AF24" s="58"/>
      <c r="AG24" s="57"/>
      <c r="AH24" s="58"/>
      <c r="AI24" s="57">
        <v>12</v>
      </c>
      <c r="AJ24" s="58"/>
      <c r="AK24" s="57"/>
      <c r="AL24" s="58"/>
      <c r="AM24" s="57"/>
      <c r="AN24" s="58"/>
      <c r="AO24" s="57"/>
      <c r="AP24" s="58"/>
      <c r="AQ24" s="57"/>
      <c r="AR24" s="58"/>
      <c r="AS24" s="57"/>
      <c r="AT24" s="58"/>
      <c r="AU24" s="57"/>
      <c r="AV24" s="58"/>
      <c r="AW24" s="57"/>
      <c r="AX24" s="58"/>
      <c r="AY24" s="57"/>
      <c r="AZ24" s="58"/>
      <c r="BA24" s="57"/>
      <c r="BB24" s="58"/>
      <c r="BC24" s="57"/>
      <c r="BD24" s="58"/>
      <c r="BE24" s="57">
        <f t="shared" si="1"/>
        <v>56</v>
      </c>
      <c r="BF24" s="58">
        <f t="shared" si="1"/>
        <v>0</v>
      </c>
    </row>
    <row r="25" spans="1:58" ht="12.75" x14ac:dyDescent="0.2">
      <c r="A25" s="132"/>
      <c r="B25" s="56" t="s">
        <v>56</v>
      </c>
      <c r="C25" s="57"/>
      <c r="D25" s="58"/>
      <c r="E25" s="57"/>
      <c r="F25" s="58"/>
      <c r="G25" s="57"/>
      <c r="H25" s="58"/>
      <c r="I25" s="57"/>
      <c r="J25" s="58"/>
      <c r="K25" s="57">
        <v>2</v>
      </c>
      <c r="L25" s="58"/>
      <c r="M25" s="57"/>
      <c r="N25" s="58"/>
      <c r="O25" s="57"/>
      <c r="P25" s="58"/>
      <c r="Q25" s="57"/>
      <c r="R25" s="58"/>
      <c r="S25" s="57"/>
      <c r="T25" s="58"/>
      <c r="U25" s="57"/>
      <c r="V25" s="58"/>
      <c r="W25" s="57"/>
      <c r="X25" s="58"/>
      <c r="Y25" s="57"/>
      <c r="Z25" s="58"/>
      <c r="AA25" s="57"/>
      <c r="AB25" s="58"/>
      <c r="AC25" s="57">
        <v>9</v>
      </c>
      <c r="AD25" s="58"/>
      <c r="AE25" s="57"/>
      <c r="AF25" s="58">
        <v>3</v>
      </c>
      <c r="AG25" s="57">
        <v>7</v>
      </c>
      <c r="AH25" s="58"/>
      <c r="AI25" s="57"/>
      <c r="AJ25" s="58"/>
      <c r="AK25" s="57"/>
      <c r="AL25" s="58"/>
      <c r="AM25" s="57"/>
      <c r="AN25" s="58"/>
      <c r="AO25" s="57"/>
      <c r="AP25" s="58"/>
      <c r="AQ25" s="57"/>
      <c r="AR25" s="58"/>
      <c r="AS25" s="57"/>
      <c r="AT25" s="58"/>
      <c r="AU25" s="57"/>
      <c r="AV25" s="58"/>
      <c r="AW25" s="57"/>
      <c r="AX25" s="58"/>
      <c r="AY25" s="57"/>
      <c r="AZ25" s="58"/>
      <c r="BA25" s="57"/>
      <c r="BB25" s="58"/>
      <c r="BC25" s="57"/>
      <c r="BD25" s="58"/>
      <c r="BE25" s="57">
        <f t="shared" si="1"/>
        <v>18</v>
      </c>
      <c r="BF25" s="58">
        <f t="shared" si="1"/>
        <v>3</v>
      </c>
    </row>
    <row r="26" spans="1:58" ht="13.5" thickBot="1" x14ac:dyDescent="0.25">
      <c r="A26" s="133"/>
      <c r="B26" s="60" t="s">
        <v>57</v>
      </c>
      <c r="C26" s="61"/>
      <c r="D26" s="62"/>
      <c r="E26" s="61"/>
      <c r="F26" s="62"/>
      <c r="G26" s="61"/>
      <c r="H26" s="62"/>
      <c r="I26" s="61"/>
      <c r="J26" s="62"/>
      <c r="K26" s="61"/>
      <c r="L26" s="62"/>
      <c r="M26" s="61"/>
      <c r="N26" s="62"/>
      <c r="O26" s="61"/>
      <c r="P26" s="62"/>
      <c r="Q26" s="61"/>
      <c r="R26" s="62"/>
      <c r="S26" s="61"/>
      <c r="T26" s="62"/>
      <c r="U26" s="61"/>
      <c r="V26" s="62"/>
      <c r="W26" s="61"/>
      <c r="X26" s="62"/>
      <c r="Y26" s="61"/>
      <c r="Z26" s="62"/>
      <c r="AA26" s="61"/>
      <c r="AB26" s="62"/>
      <c r="AC26" s="61"/>
      <c r="AD26" s="62"/>
      <c r="AE26" s="61"/>
      <c r="AF26" s="62">
        <v>4</v>
      </c>
      <c r="AG26" s="61"/>
      <c r="AH26" s="62"/>
      <c r="AI26" s="61"/>
      <c r="AJ26" s="62"/>
      <c r="AK26" s="61"/>
      <c r="AL26" s="62"/>
      <c r="AM26" s="61"/>
      <c r="AN26" s="62"/>
      <c r="AO26" s="61"/>
      <c r="AP26" s="62"/>
      <c r="AQ26" s="61"/>
      <c r="AR26" s="62"/>
      <c r="AS26" s="61"/>
      <c r="AT26" s="62"/>
      <c r="AU26" s="61"/>
      <c r="AV26" s="62"/>
      <c r="AW26" s="61"/>
      <c r="AX26" s="62"/>
      <c r="AY26" s="61"/>
      <c r="AZ26" s="62"/>
      <c r="BA26" s="61"/>
      <c r="BB26" s="62"/>
      <c r="BC26" s="61"/>
      <c r="BD26" s="62"/>
      <c r="BE26" s="61">
        <f t="shared" si="1"/>
        <v>0</v>
      </c>
      <c r="BF26" s="62">
        <f t="shared" si="1"/>
        <v>4</v>
      </c>
    </row>
    <row r="27" spans="1:58" ht="12.75" x14ac:dyDescent="0.2">
      <c r="A27" s="137" t="s">
        <v>58</v>
      </c>
      <c r="B27" s="64" t="s">
        <v>59</v>
      </c>
      <c r="C27" s="65"/>
      <c r="D27" s="66"/>
      <c r="E27" s="65"/>
      <c r="F27" s="66"/>
      <c r="G27" s="65"/>
      <c r="H27" s="66"/>
      <c r="I27" s="65"/>
      <c r="J27" s="66"/>
      <c r="K27" s="65"/>
      <c r="L27" s="66"/>
      <c r="M27" s="65"/>
      <c r="N27" s="66"/>
      <c r="O27" s="65"/>
      <c r="P27" s="66"/>
      <c r="Q27" s="65"/>
      <c r="R27" s="66"/>
      <c r="S27" s="65"/>
      <c r="T27" s="66"/>
      <c r="U27" s="65"/>
      <c r="V27" s="66"/>
      <c r="W27" s="65"/>
      <c r="X27" s="66"/>
      <c r="Y27" s="65"/>
      <c r="Z27" s="66"/>
      <c r="AA27" s="65"/>
      <c r="AB27" s="66"/>
      <c r="AC27" s="65"/>
      <c r="AD27" s="66"/>
      <c r="AE27" s="65"/>
      <c r="AF27" s="66"/>
      <c r="AG27" s="65"/>
      <c r="AH27" s="66"/>
      <c r="AI27" s="65"/>
      <c r="AJ27" s="66"/>
      <c r="AK27" s="65"/>
      <c r="AL27" s="66"/>
      <c r="AM27" s="65"/>
      <c r="AN27" s="66"/>
      <c r="AO27" s="65"/>
      <c r="AP27" s="66"/>
      <c r="AQ27" s="65"/>
      <c r="AR27" s="66"/>
      <c r="AS27" s="65"/>
      <c r="AT27" s="66"/>
      <c r="AU27" s="65"/>
      <c r="AV27" s="66"/>
      <c r="AW27" s="65"/>
      <c r="AX27" s="66"/>
      <c r="AY27" s="65"/>
      <c r="AZ27" s="66"/>
      <c r="BA27" s="65"/>
      <c r="BB27" s="66"/>
      <c r="BC27" s="65"/>
      <c r="BD27" s="66"/>
      <c r="BE27" s="65">
        <f t="shared" si="1"/>
        <v>0</v>
      </c>
      <c r="BF27" s="66">
        <f t="shared" si="1"/>
        <v>0</v>
      </c>
    </row>
    <row r="28" spans="1:58" ht="12.75" x14ac:dyDescent="0.2">
      <c r="A28" s="132"/>
      <c r="B28" s="56" t="s">
        <v>60</v>
      </c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8"/>
      <c r="AA28" s="57"/>
      <c r="AB28" s="58"/>
      <c r="AC28" s="57"/>
      <c r="AD28" s="58"/>
      <c r="AE28" s="57"/>
      <c r="AF28" s="58"/>
      <c r="AG28" s="57"/>
      <c r="AH28" s="58">
        <v>1</v>
      </c>
      <c r="AI28" s="57"/>
      <c r="AJ28" s="58"/>
      <c r="AK28" s="57"/>
      <c r="AL28" s="58"/>
      <c r="AM28" s="57"/>
      <c r="AN28" s="58"/>
      <c r="AO28" s="57"/>
      <c r="AP28" s="58"/>
      <c r="AQ28" s="57"/>
      <c r="AR28" s="58"/>
      <c r="AS28" s="57"/>
      <c r="AT28" s="58"/>
      <c r="AU28" s="57"/>
      <c r="AV28" s="58"/>
      <c r="AW28" s="57"/>
      <c r="AX28" s="58"/>
      <c r="AY28" s="57"/>
      <c r="AZ28" s="58"/>
      <c r="BA28" s="57"/>
      <c r="BB28" s="58"/>
      <c r="BC28" s="57"/>
      <c r="BD28" s="58"/>
      <c r="BE28" s="57">
        <f t="shared" si="1"/>
        <v>0</v>
      </c>
      <c r="BF28" s="58">
        <f t="shared" si="1"/>
        <v>1</v>
      </c>
    </row>
    <row r="29" spans="1:58" ht="12.75" x14ac:dyDescent="0.2">
      <c r="A29" s="132"/>
      <c r="B29" s="56" t="s">
        <v>61</v>
      </c>
      <c r="C29" s="57"/>
      <c r="D29" s="58"/>
      <c r="E29" s="57"/>
      <c r="F29" s="58"/>
      <c r="G29" s="57"/>
      <c r="H29" s="58">
        <v>3</v>
      </c>
      <c r="I29" s="57"/>
      <c r="J29" s="58"/>
      <c r="K29" s="57"/>
      <c r="L29" s="58"/>
      <c r="M29" s="57"/>
      <c r="N29" s="58">
        <v>1</v>
      </c>
      <c r="O29" s="57"/>
      <c r="P29" s="58"/>
      <c r="Q29" s="57"/>
      <c r="R29" s="58"/>
      <c r="S29" s="57"/>
      <c r="T29" s="58">
        <v>1</v>
      </c>
      <c r="U29" s="57"/>
      <c r="V29" s="58"/>
      <c r="W29" s="57"/>
      <c r="X29" s="58"/>
      <c r="Y29" s="57"/>
      <c r="Z29" s="58"/>
      <c r="AA29" s="57"/>
      <c r="AB29" s="58"/>
      <c r="AC29" s="57"/>
      <c r="AD29" s="58"/>
      <c r="AE29" s="57"/>
      <c r="AF29" s="58"/>
      <c r="AG29" s="57"/>
      <c r="AH29" s="58"/>
      <c r="AI29" s="57"/>
      <c r="AJ29" s="58"/>
      <c r="AK29" s="57"/>
      <c r="AL29" s="58"/>
      <c r="AM29" s="57"/>
      <c r="AN29" s="58"/>
      <c r="AO29" s="57"/>
      <c r="AP29" s="58"/>
      <c r="AQ29" s="57"/>
      <c r="AR29" s="58"/>
      <c r="AS29" s="57"/>
      <c r="AT29" s="58"/>
      <c r="AU29" s="57"/>
      <c r="AV29" s="58"/>
      <c r="AW29" s="57"/>
      <c r="AX29" s="58"/>
      <c r="AY29" s="57"/>
      <c r="AZ29" s="58"/>
      <c r="BA29" s="57"/>
      <c r="BB29" s="58"/>
      <c r="BC29" s="57"/>
      <c r="BD29" s="58"/>
      <c r="BE29" s="57">
        <f t="shared" si="1"/>
        <v>0</v>
      </c>
      <c r="BF29" s="58">
        <f t="shared" si="1"/>
        <v>5</v>
      </c>
    </row>
    <row r="30" spans="1:58" ht="12.75" x14ac:dyDescent="0.2">
      <c r="A30" s="132"/>
      <c r="B30" s="56" t="s">
        <v>62</v>
      </c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57"/>
      <c r="X30" s="58"/>
      <c r="Y30" s="57"/>
      <c r="Z30" s="58"/>
      <c r="AA30" s="57"/>
      <c r="AB30" s="58"/>
      <c r="AC30" s="57"/>
      <c r="AD30" s="58"/>
      <c r="AE30" s="57"/>
      <c r="AF30" s="58"/>
      <c r="AG30" s="57"/>
      <c r="AH30" s="58"/>
      <c r="AI30" s="57"/>
      <c r="AJ30" s="58"/>
      <c r="AK30" s="57"/>
      <c r="AL30" s="58"/>
      <c r="AM30" s="57"/>
      <c r="AN30" s="58"/>
      <c r="AO30" s="57"/>
      <c r="AP30" s="58"/>
      <c r="AQ30" s="57"/>
      <c r="AR30" s="58"/>
      <c r="AS30" s="57"/>
      <c r="AT30" s="58"/>
      <c r="AU30" s="57"/>
      <c r="AV30" s="58"/>
      <c r="AW30" s="57"/>
      <c r="AX30" s="58"/>
      <c r="AY30" s="57"/>
      <c r="AZ30" s="58"/>
      <c r="BA30" s="57"/>
      <c r="BB30" s="58"/>
      <c r="BC30" s="57"/>
      <c r="BD30" s="58"/>
      <c r="BE30" s="57">
        <f t="shared" si="1"/>
        <v>0</v>
      </c>
      <c r="BF30" s="58">
        <f t="shared" si="1"/>
        <v>0</v>
      </c>
    </row>
    <row r="31" spans="1:58" ht="12.75" x14ac:dyDescent="0.2">
      <c r="A31" s="132"/>
      <c r="B31" s="56" t="s">
        <v>63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58"/>
      <c r="O31" s="57"/>
      <c r="P31" s="58"/>
      <c r="Q31" s="57"/>
      <c r="R31" s="58"/>
      <c r="S31" s="57"/>
      <c r="T31" s="58"/>
      <c r="U31" s="57"/>
      <c r="V31" s="58"/>
      <c r="W31" s="57"/>
      <c r="X31" s="58"/>
      <c r="Y31" s="57"/>
      <c r="Z31" s="58"/>
      <c r="AA31" s="57"/>
      <c r="AB31" s="58"/>
      <c r="AC31" s="57"/>
      <c r="AD31" s="58"/>
      <c r="AE31" s="57"/>
      <c r="AF31" s="58"/>
      <c r="AG31" s="57"/>
      <c r="AH31" s="58"/>
      <c r="AI31" s="57"/>
      <c r="AJ31" s="58"/>
      <c r="AK31" s="57"/>
      <c r="AL31" s="58"/>
      <c r="AM31" s="57"/>
      <c r="AN31" s="58"/>
      <c r="AO31" s="57"/>
      <c r="AP31" s="58"/>
      <c r="AQ31" s="57"/>
      <c r="AR31" s="58"/>
      <c r="AS31" s="57"/>
      <c r="AT31" s="58"/>
      <c r="AU31" s="57"/>
      <c r="AV31" s="58"/>
      <c r="AW31" s="57"/>
      <c r="AX31" s="58"/>
      <c r="AY31" s="57"/>
      <c r="AZ31" s="58"/>
      <c r="BA31" s="57"/>
      <c r="BB31" s="58"/>
      <c r="BC31" s="57"/>
      <c r="BD31" s="58"/>
      <c r="BE31" s="57">
        <f t="shared" si="1"/>
        <v>0</v>
      </c>
      <c r="BF31" s="58">
        <f t="shared" si="1"/>
        <v>0</v>
      </c>
    </row>
    <row r="32" spans="1:58" ht="12.75" x14ac:dyDescent="0.2">
      <c r="A32" s="132"/>
      <c r="B32" s="56" t="s">
        <v>64</v>
      </c>
      <c r="C32" s="57"/>
      <c r="D32" s="58">
        <v>3</v>
      </c>
      <c r="E32" s="57"/>
      <c r="F32" s="58">
        <v>4</v>
      </c>
      <c r="G32" s="57"/>
      <c r="H32" s="58"/>
      <c r="I32" s="57"/>
      <c r="J32" s="58"/>
      <c r="K32" s="57"/>
      <c r="L32" s="58"/>
      <c r="M32" s="57"/>
      <c r="N32" s="58"/>
      <c r="O32" s="57"/>
      <c r="P32" s="58"/>
      <c r="Q32" s="57"/>
      <c r="R32" s="58">
        <v>1</v>
      </c>
      <c r="S32" s="57"/>
      <c r="T32" s="58">
        <v>3</v>
      </c>
      <c r="U32" s="57"/>
      <c r="V32" s="58">
        <v>2</v>
      </c>
      <c r="W32" s="57"/>
      <c r="X32" s="58"/>
      <c r="Y32" s="57"/>
      <c r="Z32" s="58"/>
      <c r="AA32" s="57"/>
      <c r="AB32" s="58"/>
      <c r="AC32" s="57"/>
      <c r="AD32" s="58">
        <v>1</v>
      </c>
      <c r="AE32" s="57"/>
      <c r="AF32" s="58"/>
      <c r="AG32" s="57"/>
      <c r="AH32" s="58"/>
      <c r="AI32" s="57"/>
      <c r="AJ32" s="58">
        <v>1</v>
      </c>
      <c r="AK32" s="57"/>
      <c r="AL32" s="58"/>
      <c r="AM32" s="57"/>
      <c r="AN32" s="58"/>
      <c r="AO32" s="57"/>
      <c r="AP32" s="58"/>
      <c r="AQ32" s="57"/>
      <c r="AR32" s="58"/>
      <c r="AS32" s="57"/>
      <c r="AT32" s="58"/>
      <c r="AU32" s="57"/>
      <c r="AV32" s="58"/>
      <c r="AW32" s="57"/>
      <c r="AX32" s="58"/>
      <c r="AY32" s="57"/>
      <c r="AZ32" s="58"/>
      <c r="BA32" s="57"/>
      <c r="BB32" s="58"/>
      <c r="BC32" s="57"/>
      <c r="BD32" s="58"/>
      <c r="BE32" s="57">
        <f t="shared" si="1"/>
        <v>0</v>
      </c>
      <c r="BF32" s="58">
        <f t="shared" si="1"/>
        <v>15</v>
      </c>
    </row>
    <row r="33" spans="1:58" ht="12.75" x14ac:dyDescent="0.2">
      <c r="A33" s="132"/>
      <c r="B33" s="56" t="s">
        <v>65</v>
      </c>
      <c r="C33" s="57"/>
      <c r="D33" s="58"/>
      <c r="E33" s="57"/>
      <c r="F33" s="58"/>
      <c r="G33" s="57"/>
      <c r="H33" s="58"/>
      <c r="I33" s="57"/>
      <c r="J33" s="58"/>
      <c r="K33" s="57">
        <v>3</v>
      </c>
      <c r="L33" s="58"/>
      <c r="M33" s="57"/>
      <c r="N33" s="58">
        <v>2</v>
      </c>
      <c r="O33" s="57"/>
      <c r="P33" s="58"/>
      <c r="Q33" s="57"/>
      <c r="R33" s="58"/>
      <c r="S33" s="57"/>
      <c r="T33" s="58"/>
      <c r="U33" s="57"/>
      <c r="V33" s="58"/>
      <c r="W33" s="57"/>
      <c r="X33" s="58"/>
      <c r="Y33" s="57"/>
      <c r="Z33" s="58"/>
      <c r="AA33" s="57"/>
      <c r="AB33" s="58"/>
      <c r="AC33" s="57"/>
      <c r="AD33" s="58"/>
      <c r="AE33" s="57"/>
      <c r="AF33" s="58"/>
      <c r="AG33" s="57"/>
      <c r="AH33" s="58"/>
      <c r="AI33" s="57"/>
      <c r="AJ33" s="58"/>
      <c r="AK33" s="57"/>
      <c r="AL33" s="58"/>
      <c r="AM33" s="57"/>
      <c r="AN33" s="58"/>
      <c r="AO33" s="57"/>
      <c r="AP33" s="58"/>
      <c r="AQ33" s="57"/>
      <c r="AR33" s="58"/>
      <c r="AS33" s="57"/>
      <c r="AT33" s="58"/>
      <c r="AU33" s="57"/>
      <c r="AV33" s="58"/>
      <c r="AW33" s="57"/>
      <c r="AX33" s="58"/>
      <c r="AY33" s="57"/>
      <c r="AZ33" s="58"/>
      <c r="BA33" s="57"/>
      <c r="BB33" s="58"/>
      <c r="BC33" s="57"/>
      <c r="BD33" s="58"/>
      <c r="BE33" s="57">
        <f t="shared" si="1"/>
        <v>3</v>
      </c>
      <c r="BF33" s="58">
        <f t="shared" si="1"/>
        <v>2</v>
      </c>
    </row>
    <row r="34" spans="1:58" ht="20.25" customHeight="1" thickBot="1" x14ac:dyDescent="0.25">
      <c r="A34" s="133"/>
      <c r="B34" s="60" t="s">
        <v>66</v>
      </c>
      <c r="C34" s="61"/>
      <c r="D34" s="62"/>
      <c r="E34" s="61"/>
      <c r="F34" s="62"/>
      <c r="G34" s="61"/>
      <c r="H34" s="62"/>
      <c r="I34" s="61"/>
      <c r="J34" s="62"/>
      <c r="K34" s="61"/>
      <c r="L34" s="62"/>
      <c r="M34" s="61"/>
      <c r="N34" s="62"/>
      <c r="O34" s="61"/>
      <c r="P34" s="62"/>
      <c r="Q34" s="61"/>
      <c r="R34" s="62"/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  <c r="AI34" s="61"/>
      <c r="AJ34" s="62"/>
      <c r="AK34" s="61"/>
      <c r="AL34" s="62"/>
      <c r="AM34" s="61"/>
      <c r="AN34" s="62"/>
      <c r="AO34" s="61"/>
      <c r="AP34" s="62"/>
      <c r="AQ34" s="61"/>
      <c r="AR34" s="62"/>
      <c r="AS34" s="61"/>
      <c r="AT34" s="62"/>
      <c r="AU34" s="61"/>
      <c r="AV34" s="62"/>
      <c r="AW34" s="61"/>
      <c r="AX34" s="62"/>
      <c r="AY34" s="61"/>
      <c r="AZ34" s="62"/>
      <c r="BA34" s="61"/>
      <c r="BB34" s="62"/>
      <c r="BC34" s="61"/>
      <c r="BD34" s="62"/>
      <c r="BE34" s="61">
        <f t="shared" si="1"/>
        <v>0</v>
      </c>
      <c r="BF34" s="62">
        <f t="shared" si="1"/>
        <v>0</v>
      </c>
    </row>
    <row r="35" spans="1:58" ht="12.75" x14ac:dyDescent="0.2">
      <c r="A35" s="137" t="s">
        <v>67</v>
      </c>
      <c r="B35" s="39" t="s">
        <v>132</v>
      </c>
      <c r="C35" s="65"/>
      <c r="D35" s="66"/>
      <c r="E35" s="65">
        <v>3</v>
      </c>
      <c r="F35" s="66"/>
      <c r="G35" s="65"/>
      <c r="H35" s="66"/>
      <c r="I35" s="65"/>
      <c r="J35" s="66"/>
      <c r="K35" s="65">
        <v>2</v>
      </c>
      <c r="L35" s="66"/>
      <c r="M35" s="65"/>
      <c r="N35" s="66"/>
      <c r="O35" s="65"/>
      <c r="P35" s="66"/>
      <c r="Q35" s="65">
        <v>1</v>
      </c>
      <c r="R35" s="66"/>
      <c r="S35" s="65"/>
      <c r="T35" s="66">
        <v>1</v>
      </c>
      <c r="U35" s="65"/>
      <c r="V35" s="66"/>
      <c r="W35" s="65"/>
      <c r="X35" s="66"/>
      <c r="Y35" s="65"/>
      <c r="Z35" s="66"/>
      <c r="AA35" s="65"/>
      <c r="AB35" s="66"/>
      <c r="AC35" s="65"/>
      <c r="AD35" s="66"/>
      <c r="AE35" s="65"/>
      <c r="AF35" s="66"/>
      <c r="AG35" s="65"/>
      <c r="AH35" s="66"/>
      <c r="AI35" s="65"/>
      <c r="AJ35" s="66"/>
      <c r="AK35" s="65"/>
      <c r="AL35" s="66"/>
      <c r="AM35" s="65"/>
      <c r="AN35" s="66"/>
      <c r="AO35" s="65"/>
      <c r="AP35" s="66"/>
      <c r="AQ35" s="65"/>
      <c r="AR35" s="66"/>
      <c r="AS35" s="65"/>
      <c r="AT35" s="66"/>
      <c r="AU35" s="65"/>
      <c r="AV35" s="66"/>
      <c r="AW35" s="65"/>
      <c r="AX35" s="66"/>
      <c r="AY35" s="65"/>
      <c r="AZ35" s="66"/>
      <c r="BA35" s="65"/>
      <c r="BB35" s="66"/>
      <c r="BC35" s="65"/>
      <c r="BD35" s="66"/>
      <c r="BE35" s="65">
        <f t="shared" si="1"/>
        <v>6</v>
      </c>
      <c r="BF35" s="66">
        <f t="shared" si="1"/>
        <v>1</v>
      </c>
    </row>
    <row r="36" spans="1:58" ht="12.75" x14ac:dyDescent="0.2">
      <c r="A36" s="132"/>
      <c r="B36" s="56" t="s">
        <v>155</v>
      </c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  <c r="O36" s="65"/>
      <c r="P36" s="66"/>
      <c r="Q36" s="65"/>
      <c r="R36" s="66"/>
      <c r="S36" s="65"/>
      <c r="T36" s="66"/>
      <c r="U36" s="65"/>
      <c r="V36" s="66"/>
      <c r="W36" s="65"/>
      <c r="X36" s="66"/>
      <c r="Y36" s="65"/>
      <c r="Z36" s="66"/>
      <c r="AA36" s="65"/>
      <c r="AB36" s="66"/>
      <c r="AC36" s="65"/>
      <c r="AD36" s="66"/>
      <c r="AE36" s="65"/>
      <c r="AF36" s="66"/>
      <c r="AG36" s="65"/>
      <c r="AH36" s="66"/>
      <c r="AI36" s="65"/>
      <c r="AJ36" s="66"/>
      <c r="AK36" s="65"/>
      <c r="AL36" s="66"/>
      <c r="AM36" s="65"/>
      <c r="AN36" s="66"/>
      <c r="AO36" s="65"/>
      <c r="AP36" s="66"/>
      <c r="AQ36" s="65"/>
      <c r="AR36" s="66"/>
      <c r="AS36" s="65"/>
      <c r="AT36" s="66"/>
      <c r="AU36" s="65"/>
      <c r="AV36" s="66"/>
      <c r="AW36" s="65"/>
      <c r="AX36" s="66"/>
      <c r="AY36" s="65"/>
      <c r="AZ36" s="66"/>
      <c r="BA36" s="65"/>
      <c r="BB36" s="66"/>
      <c r="BC36" s="65"/>
      <c r="BD36" s="66"/>
      <c r="BE36" s="57">
        <f t="shared" si="1"/>
        <v>0</v>
      </c>
      <c r="BF36" s="58">
        <f t="shared" si="1"/>
        <v>0</v>
      </c>
    </row>
    <row r="37" spans="1:58" ht="12.75" x14ac:dyDescent="0.2">
      <c r="A37" s="132"/>
      <c r="B37" s="56" t="s">
        <v>157</v>
      </c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65"/>
      <c r="N37" s="66"/>
      <c r="O37" s="65"/>
      <c r="P37" s="66"/>
      <c r="Q37" s="65"/>
      <c r="R37" s="66"/>
      <c r="S37" s="65"/>
      <c r="T37" s="66"/>
      <c r="U37" s="65"/>
      <c r="V37" s="66"/>
      <c r="W37" s="65"/>
      <c r="X37" s="66"/>
      <c r="Y37" s="65"/>
      <c r="Z37" s="66"/>
      <c r="AA37" s="65"/>
      <c r="AB37" s="66"/>
      <c r="AC37" s="65"/>
      <c r="AD37" s="66"/>
      <c r="AE37" s="65"/>
      <c r="AF37" s="66"/>
      <c r="AG37" s="65"/>
      <c r="AH37" s="66"/>
      <c r="AI37" s="65"/>
      <c r="AJ37" s="66"/>
      <c r="AK37" s="65"/>
      <c r="AL37" s="66"/>
      <c r="AM37" s="65"/>
      <c r="AN37" s="66"/>
      <c r="AO37" s="65"/>
      <c r="AP37" s="66"/>
      <c r="AQ37" s="65"/>
      <c r="AR37" s="66"/>
      <c r="AS37" s="65"/>
      <c r="AT37" s="66"/>
      <c r="AU37" s="65"/>
      <c r="AV37" s="66"/>
      <c r="AW37" s="65"/>
      <c r="AX37" s="66"/>
      <c r="AY37" s="65"/>
      <c r="AZ37" s="66"/>
      <c r="BA37" s="65"/>
      <c r="BB37" s="66"/>
      <c r="BC37" s="65"/>
      <c r="BD37" s="66"/>
      <c r="BE37" s="57">
        <f t="shared" ref="BE37:BF52" si="2">SUM(C37,E37,G37,I37,K37,M37,O37,Q37,S37,U37,W37,Y37,AA37,AC37,AE37,AG37,AI37,AK37,AM37,AO37,AQ37,AS37,AU37,AW37,AY37,BA37,BC37)</f>
        <v>0</v>
      </c>
      <c r="BF37" s="58">
        <f t="shared" si="2"/>
        <v>0</v>
      </c>
    </row>
    <row r="38" spans="1:58" ht="12.75" x14ac:dyDescent="0.2">
      <c r="A38" s="132"/>
      <c r="B38" s="56" t="s">
        <v>154</v>
      </c>
      <c r="C38" s="65"/>
      <c r="D38" s="66"/>
      <c r="E38" s="65"/>
      <c r="F38" s="66"/>
      <c r="G38" s="65"/>
      <c r="H38" s="66"/>
      <c r="I38" s="65"/>
      <c r="J38" s="66"/>
      <c r="K38" s="65"/>
      <c r="L38" s="66"/>
      <c r="M38" s="65"/>
      <c r="N38" s="66"/>
      <c r="O38" s="65"/>
      <c r="P38" s="66"/>
      <c r="Q38" s="65"/>
      <c r="R38" s="66"/>
      <c r="S38" s="65"/>
      <c r="T38" s="66"/>
      <c r="U38" s="65"/>
      <c r="V38" s="66"/>
      <c r="W38" s="65"/>
      <c r="X38" s="66"/>
      <c r="Y38" s="65"/>
      <c r="Z38" s="66"/>
      <c r="AA38" s="65"/>
      <c r="AB38" s="66"/>
      <c r="AC38" s="65"/>
      <c r="AD38" s="66"/>
      <c r="AE38" s="65"/>
      <c r="AF38" s="66"/>
      <c r="AG38" s="65"/>
      <c r="AH38" s="66"/>
      <c r="AI38" s="65"/>
      <c r="AJ38" s="66"/>
      <c r="AK38" s="65"/>
      <c r="AL38" s="66"/>
      <c r="AM38" s="65"/>
      <c r="AN38" s="66"/>
      <c r="AO38" s="65"/>
      <c r="AP38" s="66"/>
      <c r="AQ38" s="65"/>
      <c r="AR38" s="66"/>
      <c r="AS38" s="65"/>
      <c r="AT38" s="66"/>
      <c r="AU38" s="65"/>
      <c r="AV38" s="66"/>
      <c r="AW38" s="65"/>
      <c r="AX38" s="66"/>
      <c r="AY38" s="65"/>
      <c r="AZ38" s="66"/>
      <c r="BA38" s="65"/>
      <c r="BB38" s="66"/>
      <c r="BC38" s="65"/>
      <c r="BD38" s="66"/>
      <c r="BE38" s="57">
        <f t="shared" si="2"/>
        <v>0</v>
      </c>
      <c r="BF38" s="58">
        <f t="shared" si="2"/>
        <v>0</v>
      </c>
    </row>
    <row r="39" spans="1:58" ht="12.75" x14ac:dyDescent="0.2">
      <c r="A39" s="132"/>
      <c r="B39" s="56" t="s">
        <v>153</v>
      </c>
      <c r="C39" s="65"/>
      <c r="D39" s="66"/>
      <c r="E39" s="65"/>
      <c r="F39" s="66"/>
      <c r="G39" s="65"/>
      <c r="H39" s="66"/>
      <c r="I39" s="65"/>
      <c r="J39" s="66"/>
      <c r="K39" s="65"/>
      <c r="L39" s="66"/>
      <c r="M39" s="65"/>
      <c r="N39" s="66"/>
      <c r="O39" s="65"/>
      <c r="P39" s="66"/>
      <c r="Q39" s="65"/>
      <c r="R39" s="66"/>
      <c r="S39" s="65"/>
      <c r="T39" s="66"/>
      <c r="U39" s="65"/>
      <c r="V39" s="66"/>
      <c r="W39" s="65"/>
      <c r="X39" s="66"/>
      <c r="Y39" s="65"/>
      <c r="Z39" s="66"/>
      <c r="AA39" s="65"/>
      <c r="AB39" s="66"/>
      <c r="AC39" s="65"/>
      <c r="AD39" s="66"/>
      <c r="AE39" s="65"/>
      <c r="AF39" s="66"/>
      <c r="AG39" s="65"/>
      <c r="AH39" s="66"/>
      <c r="AI39" s="65"/>
      <c r="AJ39" s="66"/>
      <c r="AK39" s="65"/>
      <c r="AL39" s="66"/>
      <c r="AM39" s="65"/>
      <c r="AN39" s="66"/>
      <c r="AO39" s="65"/>
      <c r="AP39" s="66"/>
      <c r="AQ39" s="65"/>
      <c r="AR39" s="66"/>
      <c r="AS39" s="65"/>
      <c r="AT39" s="66"/>
      <c r="AU39" s="65"/>
      <c r="AV39" s="66"/>
      <c r="AW39" s="65"/>
      <c r="AX39" s="66"/>
      <c r="AY39" s="65"/>
      <c r="AZ39" s="66"/>
      <c r="BA39" s="65"/>
      <c r="BB39" s="66"/>
      <c r="BC39" s="65"/>
      <c r="BD39" s="66"/>
      <c r="BE39" s="57">
        <f t="shared" si="2"/>
        <v>0</v>
      </c>
      <c r="BF39" s="58">
        <f t="shared" si="2"/>
        <v>0</v>
      </c>
    </row>
    <row r="40" spans="1:58" ht="12.75" x14ac:dyDescent="0.2">
      <c r="A40" s="132"/>
      <c r="B40" s="56" t="s">
        <v>152</v>
      </c>
      <c r="C40" s="65"/>
      <c r="D40" s="66"/>
      <c r="E40" s="65"/>
      <c r="F40" s="66"/>
      <c r="G40" s="65"/>
      <c r="H40" s="66"/>
      <c r="I40" s="65"/>
      <c r="J40" s="66"/>
      <c r="K40" s="65"/>
      <c r="L40" s="66"/>
      <c r="M40" s="65"/>
      <c r="N40" s="66"/>
      <c r="O40" s="65"/>
      <c r="P40" s="66"/>
      <c r="Q40" s="65"/>
      <c r="R40" s="66"/>
      <c r="S40" s="65"/>
      <c r="T40" s="66"/>
      <c r="U40" s="65"/>
      <c r="V40" s="66"/>
      <c r="W40" s="65"/>
      <c r="X40" s="66"/>
      <c r="Y40" s="65"/>
      <c r="Z40" s="66"/>
      <c r="AA40" s="65"/>
      <c r="AB40" s="66"/>
      <c r="AC40" s="65"/>
      <c r="AD40" s="66"/>
      <c r="AE40" s="65"/>
      <c r="AF40" s="66"/>
      <c r="AG40" s="65"/>
      <c r="AH40" s="66"/>
      <c r="AI40" s="65"/>
      <c r="AJ40" s="66"/>
      <c r="AK40" s="65"/>
      <c r="AL40" s="66"/>
      <c r="AM40" s="65"/>
      <c r="AN40" s="66"/>
      <c r="AO40" s="65"/>
      <c r="AP40" s="66"/>
      <c r="AQ40" s="65"/>
      <c r="AR40" s="66"/>
      <c r="AS40" s="65"/>
      <c r="AT40" s="66"/>
      <c r="AU40" s="65"/>
      <c r="AV40" s="66"/>
      <c r="AW40" s="65"/>
      <c r="AX40" s="66"/>
      <c r="AY40" s="65"/>
      <c r="AZ40" s="66"/>
      <c r="BA40" s="65"/>
      <c r="BB40" s="66"/>
      <c r="BC40" s="65"/>
      <c r="BD40" s="66"/>
      <c r="BE40" s="57">
        <f t="shared" si="2"/>
        <v>0</v>
      </c>
      <c r="BF40" s="58">
        <f t="shared" si="2"/>
        <v>0</v>
      </c>
    </row>
    <row r="41" spans="1:58" ht="12.75" x14ac:dyDescent="0.2">
      <c r="A41" s="132"/>
      <c r="B41" s="56" t="s">
        <v>151</v>
      </c>
      <c r="C41" s="65"/>
      <c r="D41" s="66"/>
      <c r="E41" s="65"/>
      <c r="F41" s="66"/>
      <c r="G41" s="65"/>
      <c r="H41" s="66"/>
      <c r="I41" s="65"/>
      <c r="J41" s="66"/>
      <c r="K41" s="65"/>
      <c r="L41" s="66"/>
      <c r="M41" s="65"/>
      <c r="N41" s="66"/>
      <c r="O41" s="65"/>
      <c r="P41" s="66"/>
      <c r="Q41" s="65"/>
      <c r="R41" s="66"/>
      <c r="S41" s="65"/>
      <c r="T41" s="66"/>
      <c r="U41" s="65"/>
      <c r="V41" s="66"/>
      <c r="W41" s="65"/>
      <c r="X41" s="66"/>
      <c r="Y41" s="65"/>
      <c r="Z41" s="66"/>
      <c r="AA41" s="65"/>
      <c r="AB41" s="66"/>
      <c r="AC41" s="65"/>
      <c r="AD41" s="66"/>
      <c r="AE41" s="65"/>
      <c r="AF41" s="66"/>
      <c r="AG41" s="65"/>
      <c r="AH41" s="66"/>
      <c r="AI41" s="65"/>
      <c r="AJ41" s="66"/>
      <c r="AK41" s="65"/>
      <c r="AL41" s="66"/>
      <c r="AM41" s="65"/>
      <c r="AN41" s="66"/>
      <c r="AO41" s="65"/>
      <c r="AP41" s="66"/>
      <c r="AQ41" s="65"/>
      <c r="AR41" s="66"/>
      <c r="AS41" s="65"/>
      <c r="AT41" s="66"/>
      <c r="AU41" s="65"/>
      <c r="AV41" s="66"/>
      <c r="AW41" s="65"/>
      <c r="AX41" s="66"/>
      <c r="AY41" s="65"/>
      <c r="AZ41" s="66"/>
      <c r="BA41" s="65"/>
      <c r="BB41" s="66"/>
      <c r="BC41" s="65"/>
      <c r="BD41" s="66"/>
      <c r="BE41" s="57">
        <f t="shared" si="2"/>
        <v>0</v>
      </c>
      <c r="BF41" s="58">
        <f t="shared" si="2"/>
        <v>0</v>
      </c>
    </row>
    <row r="42" spans="1:58" ht="12.75" x14ac:dyDescent="0.2">
      <c r="A42" s="132"/>
      <c r="B42" s="56" t="s">
        <v>150</v>
      </c>
      <c r="C42" s="65"/>
      <c r="D42" s="66"/>
      <c r="E42" s="65"/>
      <c r="F42" s="66"/>
      <c r="G42" s="65"/>
      <c r="H42" s="66"/>
      <c r="I42" s="65"/>
      <c r="J42" s="66"/>
      <c r="K42" s="65"/>
      <c r="L42" s="66"/>
      <c r="M42" s="65"/>
      <c r="N42" s="66"/>
      <c r="O42" s="65"/>
      <c r="P42" s="66"/>
      <c r="Q42" s="65"/>
      <c r="R42" s="66"/>
      <c r="S42" s="65"/>
      <c r="T42" s="66"/>
      <c r="U42" s="65"/>
      <c r="V42" s="66"/>
      <c r="W42" s="65"/>
      <c r="X42" s="66"/>
      <c r="Y42" s="65"/>
      <c r="Z42" s="66"/>
      <c r="AA42" s="65"/>
      <c r="AB42" s="66"/>
      <c r="AC42" s="65"/>
      <c r="AD42" s="66"/>
      <c r="AE42" s="65"/>
      <c r="AF42" s="66"/>
      <c r="AG42" s="65"/>
      <c r="AH42" s="66"/>
      <c r="AI42" s="65"/>
      <c r="AJ42" s="66"/>
      <c r="AK42" s="65"/>
      <c r="AL42" s="66"/>
      <c r="AM42" s="65"/>
      <c r="AN42" s="66"/>
      <c r="AO42" s="65"/>
      <c r="AP42" s="66"/>
      <c r="AQ42" s="65"/>
      <c r="AR42" s="66"/>
      <c r="AS42" s="65"/>
      <c r="AT42" s="66"/>
      <c r="AU42" s="65"/>
      <c r="AV42" s="66"/>
      <c r="AW42" s="65"/>
      <c r="AX42" s="66"/>
      <c r="AY42" s="65"/>
      <c r="AZ42" s="66"/>
      <c r="BA42" s="65"/>
      <c r="BB42" s="66"/>
      <c r="BC42" s="65"/>
      <c r="BD42" s="66"/>
      <c r="BE42" s="57">
        <f t="shared" si="2"/>
        <v>0</v>
      </c>
      <c r="BF42" s="58">
        <f t="shared" si="2"/>
        <v>0</v>
      </c>
    </row>
    <row r="43" spans="1:58" ht="12.75" x14ac:dyDescent="0.2">
      <c r="A43" s="132"/>
      <c r="B43" s="68" t="s">
        <v>149</v>
      </c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66"/>
      <c r="AA43" s="65"/>
      <c r="AB43" s="66"/>
      <c r="AC43" s="65"/>
      <c r="AD43" s="66"/>
      <c r="AE43" s="65"/>
      <c r="AF43" s="66"/>
      <c r="AG43" s="65"/>
      <c r="AH43" s="66"/>
      <c r="AI43" s="65"/>
      <c r="AJ43" s="66"/>
      <c r="AK43" s="65"/>
      <c r="AL43" s="66"/>
      <c r="AM43" s="65"/>
      <c r="AN43" s="66"/>
      <c r="AO43" s="65"/>
      <c r="AP43" s="66"/>
      <c r="AQ43" s="65"/>
      <c r="AR43" s="66"/>
      <c r="AS43" s="65"/>
      <c r="AT43" s="66"/>
      <c r="AU43" s="65"/>
      <c r="AV43" s="66"/>
      <c r="AW43" s="65"/>
      <c r="AX43" s="66"/>
      <c r="AY43" s="65"/>
      <c r="AZ43" s="66"/>
      <c r="BA43" s="65"/>
      <c r="BB43" s="66"/>
      <c r="BC43" s="65"/>
      <c r="BD43" s="66"/>
      <c r="BE43" s="57">
        <f t="shared" si="2"/>
        <v>0</v>
      </c>
      <c r="BF43" s="58">
        <f t="shared" si="2"/>
        <v>0</v>
      </c>
    </row>
    <row r="44" spans="1:58" ht="12.75" x14ac:dyDescent="0.2">
      <c r="A44" s="133"/>
      <c r="B44" s="68" t="s">
        <v>148</v>
      </c>
      <c r="C44" s="65"/>
      <c r="D44" s="66"/>
      <c r="E44" s="65"/>
      <c r="F44" s="66"/>
      <c r="G44" s="65"/>
      <c r="H44" s="66"/>
      <c r="I44" s="65"/>
      <c r="J44" s="66"/>
      <c r="K44" s="65"/>
      <c r="L44" s="66"/>
      <c r="M44" s="65"/>
      <c r="N44" s="66"/>
      <c r="O44" s="65"/>
      <c r="P44" s="66"/>
      <c r="Q44" s="65"/>
      <c r="R44" s="66"/>
      <c r="S44" s="65"/>
      <c r="T44" s="66"/>
      <c r="U44" s="65"/>
      <c r="V44" s="66"/>
      <c r="W44" s="65"/>
      <c r="X44" s="66"/>
      <c r="Y44" s="65"/>
      <c r="Z44" s="66"/>
      <c r="AA44" s="65"/>
      <c r="AB44" s="66"/>
      <c r="AC44" s="65"/>
      <c r="AD44" s="66"/>
      <c r="AE44" s="65"/>
      <c r="AF44" s="66"/>
      <c r="AG44" s="65"/>
      <c r="AH44" s="66"/>
      <c r="AI44" s="65"/>
      <c r="AJ44" s="66"/>
      <c r="AK44" s="65"/>
      <c r="AL44" s="66"/>
      <c r="AM44" s="65"/>
      <c r="AN44" s="66"/>
      <c r="AO44" s="65"/>
      <c r="AP44" s="66"/>
      <c r="AQ44" s="65"/>
      <c r="AR44" s="66"/>
      <c r="AS44" s="65"/>
      <c r="AT44" s="66"/>
      <c r="AU44" s="65"/>
      <c r="AV44" s="66"/>
      <c r="AW44" s="65"/>
      <c r="AX44" s="66"/>
      <c r="AY44" s="65"/>
      <c r="AZ44" s="66"/>
      <c r="BA44" s="65"/>
      <c r="BB44" s="66"/>
      <c r="BC44" s="65"/>
      <c r="BD44" s="66"/>
      <c r="BE44" s="57">
        <f t="shared" si="2"/>
        <v>0</v>
      </c>
      <c r="BF44" s="58">
        <f t="shared" si="2"/>
        <v>0</v>
      </c>
    </row>
    <row r="45" spans="1:58" ht="12.75" x14ac:dyDescent="0.2">
      <c r="A45" s="76"/>
      <c r="B45" s="33" t="s">
        <v>172</v>
      </c>
      <c r="C45" s="65"/>
      <c r="D45" s="66"/>
      <c r="E45" s="65"/>
      <c r="F45" s="66"/>
      <c r="G45" s="65"/>
      <c r="H45" s="66"/>
      <c r="I45" s="65"/>
      <c r="J45" s="66"/>
      <c r="K45" s="65"/>
      <c r="L45" s="66"/>
      <c r="M45" s="65"/>
      <c r="N45" s="66"/>
      <c r="O45" s="65"/>
      <c r="P45" s="66"/>
      <c r="Q45" s="65"/>
      <c r="R45" s="66"/>
      <c r="S45" s="65"/>
      <c r="T45" s="66"/>
      <c r="U45" s="65"/>
      <c r="V45" s="66"/>
      <c r="W45" s="65"/>
      <c r="X45" s="66"/>
      <c r="Y45" s="65"/>
      <c r="Z45" s="66"/>
      <c r="AA45" s="65"/>
      <c r="AB45" s="66"/>
      <c r="AC45" s="65"/>
      <c r="AD45" s="66"/>
      <c r="AE45" s="65"/>
      <c r="AF45" s="66"/>
      <c r="AG45" s="65"/>
      <c r="AH45" s="66"/>
      <c r="AI45" s="65"/>
      <c r="AJ45" s="66"/>
      <c r="AK45" s="65"/>
      <c r="AL45" s="66"/>
      <c r="AM45" s="65"/>
      <c r="AN45" s="66"/>
      <c r="AO45" s="65"/>
      <c r="AP45" s="66"/>
      <c r="AQ45" s="65"/>
      <c r="AR45" s="66"/>
      <c r="AS45" s="65"/>
      <c r="AT45" s="66"/>
      <c r="AU45" s="65"/>
      <c r="AV45" s="66"/>
      <c r="AW45" s="65"/>
      <c r="AX45" s="66"/>
      <c r="AY45" s="65"/>
      <c r="AZ45" s="66"/>
      <c r="BA45" s="65"/>
      <c r="BB45" s="66"/>
      <c r="BC45" s="65"/>
      <c r="BD45" s="66"/>
      <c r="BE45" s="57">
        <f t="shared" si="2"/>
        <v>0</v>
      </c>
      <c r="BF45" s="58">
        <f t="shared" si="2"/>
        <v>0</v>
      </c>
    </row>
    <row r="46" spans="1:58" ht="12.75" x14ac:dyDescent="0.2">
      <c r="A46" s="76"/>
      <c r="B46" s="33" t="s">
        <v>173</v>
      </c>
      <c r="C46" s="65"/>
      <c r="D46" s="66"/>
      <c r="E46" s="65"/>
      <c r="F46" s="66"/>
      <c r="G46" s="65"/>
      <c r="H46" s="66"/>
      <c r="I46" s="65"/>
      <c r="J46" s="66"/>
      <c r="K46" s="65"/>
      <c r="L46" s="66"/>
      <c r="M46" s="65"/>
      <c r="N46" s="66"/>
      <c r="O46" s="65"/>
      <c r="P46" s="66"/>
      <c r="Q46" s="65"/>
      <c r="R46" s="66"/>
      <c r="S46" s="65"/>
      <c r="T46" s="66"/>
      <c r="U46" s="65"/>
      <c r="V46" s="66"/>
      <c r="W46" s="65"/>
      <c r="X46" s="66"/>
      <c r="Y46" s="65"/>
      <c r="Z46" s="66"/>
      <c r="AA46" s="65"/>
      <c r="AB46" s="66"/>
      <c r="AC46" s="65"/>
      <c r="AD46" s="66"/>
      <c r="AE46" s="65"/>
      <c r="AF46" s="66"/>
      <c r="AG46" s="65"/>
      <c r="AH46" s="66"/>
      <c r="AI46" s="65"/>
      <c r="AJ46" s="66"/>
      <c r="AK46" s="65"/>
      <c r="AL46" s="66"/>
      <c r="AM46" s="65"/>
      <c r="AN46" s="66"/>
      <c r="AO46" s="65"/>
      <c r="AP46" s="66"/>
      <c r="AQ46" s="65"/>
      <c r="AR46" s="66"/>
      <c r="AS46" s="65"/>
      <c r="AT46" s="66"/>
      <c r="AU46" s="65"/>
      <c r="AV46" s="66"/>
      <c r="AW46" s="65"/>
      <c r="AX46" s="66"/>
      <c r="AY46" s="65"/>
      <c r="AZ46" s="66"/>
      <c r="BA46" s="65"/>
      <c r="BB46" s="66"/>
      <c r="BC46" s="65"/>
      <c r="BD46" s="66"/>
      <c r="BE46" s="57">
        <f t="shared" si="2"/>
        <v>0</v>
      </c>
      <c r="BF46" s="58">
        <f t="shared" si="2"/>
        <v>0</v>
      </c>
    </row>
    <row r="47" spans="1:58" ht="15.75" customHeight="1" x14ac:dyDescent="0.2">
      <c r="B47" s="33" t="s">
        <v>174</v>
      </c>
      <c r="C47" s="65"/>
      <c r="D47" s="66"/>
      <c r="E47" s="65"/>
      <c r="F47" s="66"/>
      <c r="G47" s="65"/>
      <c r="H47" s="66"/>
      <c r="I47" s="65"/>
      <c r="J47" s="66"/>
      <c r="K47" s="65"/>
      <c r="L47" s="66"/>
      <c r="M47" s="65"/>
      <c r="N47" s="66"/>
      <c r="O47" s="65"/>
      <c r="P47" s="66"/>
      <c r="Q47" s="65">
        <v>1</v>
      </c>
      <c r="R47" s="66"/>
      <c r="S47" s="65"/>
      <c r="T47" s="66"/>
      <c r="U47" s="65"/>
      <c r="V47" s="66"/>
      <c r="W47" s="65"/>
      <c r="X47" s="66"/>
      <c r="Y47" s="65"/>
      <c r="Z47" s="66"/>
      <c r="AA47" s="65"/>
      <c r="AB47" s="66"/>
      <c r="AC47" s="65"/>
      <c r="AD47" s="66"/>
      <c r="AE47" s="65"/>
      <c r="AF47" s="66"/>
      <c r="AG47" s="65"/>
      <c r="AH47" s="66"/>
      <c r="AI47" s="65"/>
      <c r="AJ47" s="66"/>
      <c r="AK47" s="65"/>
      <c r="AL47" s="66"/>
      <c r="AM47" s="65"/>
      <c r="AN47" s="66"/>
      <c r="AO47" s="65"/>
      <c r="AP47" s="66"/>
      <c r="AQ47" s="65"/>
      <c r="AR47" s="66"/>
      <c r="AS47" s="65"/>
      <c r="AT47" s="66"/>
      <c r="AU47" s="65"/>
      <c r="AV47" s="66"/>
      <c r="AW47" s="65"/>
      <c r="AX47" s="66"/>
      <c r="AY47" s="65"/>
      <c r="AZ47" s="66"/>
      <c r="BA47" s="65"/>
      <c r="BB47" s="66"/>
      <c r="BC47" s="65"/>
      <c r="BD47" s="66"/>
      <c r="BE47" s="57">
        <f t="shared" si="2"/>
        <v>1</v>
      </c>
      <c r="BF47" s="58">
        <f t="shared" si="2"/>
        <v>0</v>
      </c>
    </row>
    <row r="48" spans="1:58" ht="15.75" customHeight="1" x14ac:dyDescent="0.2">
      <c r="B48" s="33" t="s">
        <v>175</v>
      </c>
      <c r="C48" s="65"/>
      <c r="D48" s="66"/>
      <c r="E48" s="65"/>
      <c r="F48" s="66"/>
      <c r="G48" s="65"/>
      <c r="H48" s="66"/>
      <c r="I48" s="65"/>
      <c r="J48" s="66"/>
      <c r="K48" s="65"/>
      <c r="L48" s="66"/>
      <c r="M48" s="65"/>
      <c r="N48" s="66"/>
      <c r="O48" s="65"/>
      <c r="P48" s="66"/>
      <c r="Q48" s="65"/>
      <c r="R48" s="66"/>
      <c r="S48" s="65"/>
      <c r="T48" s="66"/>
      <c r="U48" s="65"/>
      <c r="V48" s="66"/>
      <c r="W48" s="65"/>
      <c r="X48" s="66"/>
      <c r="Y48" s="65"/>
      <c r="Z48" s="66"/>
      <c r="AA48" s="65"/>
      <c r="AB48" s="66"/>
      <c r="AC48" s="65"/>
      <c r="AD48" s="66"/>
      <c r="AE48" s="65"/>
      <c r="AF48" s="66"/>
      <c r="AG48" s="65"/>
      <c r="AH48" s="66"/>
      <c r="AI48" s="65"/>
      <c r="AJ48" s="66"/>
      <c r="AK48" s="65"/>
      <c r="AL48" s="66"/>
      <c r="AM48" s="65"/>
      <c r="AN48" s="66"/>
      <c r="AO48" s="65"/>
      <c r="AP48" s="66"/>
      <c r="AQ48" s="65"/>
      <c r="AR48" s="66"/>
      <c r="AS48" s="65"/>
      <c r="AT48" s="66"/>
      <c r="AU48" s="65"/>
      <c r="AV48" s="66"/>
      <c r="AW48" s="65"/>
      <c r="AX48" s="66"/>
      <c r="AY48" s="65"/>
      <c r="AZ48" s="66"/>
      <c r="BA48" s="65"/>
      <c r="BB48" s="66"/>
      <c r="BC48" s="65"/>
      <c r="BD48" s="66"/>
      <c r="BE48" s="57">
        <f t="shared" si="2"/>
        <v>0</v>
      </c>
      <c r="BF48" s="58">
        <f t="shared" si="2"/>
        <v>0</v>
      </c>
    </row>
    <row r="49" spans="2:58" ht="15.75" customHeight="1" x14ac:dyDescent="0.2">
      <c r="B49" s="74" t="s">
        <v>199</v>
      </c>
      <c r="C49" s="65"/>
      <c r="D49" s="66"/>
      <c r="E49" s="65"/>
      <c r="F49" s="66"/>
      <c r="G49" s="65"/>
      <c r="H49" s="66"/>
      <c r="I49" s="65"/>
      <c r="J49" s="66"/>
      <c r="K49" s="65"/>
      <c r="L49" s="66"/>
      <c r="M49" s="65"/>
      <c r="N49" s="66"/>
      <c r="O49" s="65"/>
      <c r="P49" s="66"/>
      <c r="Q49" s="65"/>
      <c r="R49" s="66"/>
      <c r="S49" s="65"/>
      <c r="T49" s="66"/>
      <c r="U49" s="65"/>
      <c r="V49" s="66"/>
      <c r="W49" s="65"/>
      <c r="X49" s="66"/>
      <c r="Y49" s="65"/>
      <c r="Z49" s="66"/>
      <c r="AA49" s="65"/>
      <c r="AB49" s="66"/>
      <c r="AC49" s="65"/>
      <c r="AD49" s="66"/>
      <c r="AE49" s="65"/>
      <c r="AF49" s="66"/>
      <c r="AG49" s="65"/>
      <c r="AH49" s="66"/>
      <c r="AI49" s="65"/>
      <c r="AJ49" s="66"/>
      <c r="AK49" s="65"/>
      <c r="AL49" s="66"/>
      <c r="AM49" s="65"/>
      <c r="AN49" s="66"/>
      <c r="AO49" s="65"/>
      <c r="AP49" s="66"/>
      <c r="AQ49" s="65"/>
      <c r="AR49" s="66"/>
      <c r="AS49" s="65"/>
      <c r="AT49" s="66"/>
      <c r="AU49" s="65"/>
      <c r="AV49" s="66"/>
      <c r="AW49" s="65"/>
      <c r="AX49" s="66"/>
      <c r="AY49" s="65"/>
      <c r="AZ49" s="66"/>
      <c r="BA49" s="65"/>
      <c r="BB49" s="66"/>
      <c r="BC49" s="65"/>
      <c r="BD49" s="66"/>
      <c r="BE49" s="57">
        <f t="shared" si="2"/>
        <v>0</v>
      </c>
      <c r="BF49" s="58">
        <f t="shared" si="2"/>
        <v>0</v>
      </c>
    </row>
    <row r="50" spans="2:58" ht="15.75" customHeight="1" x14ac:dyDescent="0.2">
      <c r="B50" s="33" t="s">
        <v>200</v>
      </c>
      <c r="C50" s="65"/>
      <c r="D50" s="66"/>
      <c r="E50" s="65"/>
      <c r="F50" s="66"/>
      <c r="G50" s="65"/>
      <c r="H50" s="66"/>
      <c r="I50" s="65"/>
      <c r="J50" s="66"/>
      <c r="K50" s="65"/>
      <c r="L50" s="66"/>
      <c r="M50" s="65"/>
      <c r="N50" s="66"/>
      <c r="O50" s="65"/>
      <c r="P50" s="66"/>
      <c r="Q50" s="65"/>
      <c r="R50" s="66"/>
      <c r="S50" s="65"/>
      <c r="T50" s="66"/>
      <c r="U50" s="65"/>
      <c r="V50" s="66"/>
      <c r="W50" s="65"/>
      <c r="X50" s="66"/>
      <c r="Y50" s="65"/>
      <c r="Z50" s="66"/>
      <c r="AA50" s="65"/>
      <c r="AB50" s="66"/>
      <c r="AC50" s="65"/>
      <c r="AD50" s="66"/>
      <c r="AE50" s="65"/>
      <c r="AF50" s="66"/>
      <c r="AG50" s="65"/>
      <c r="AH50" s="66"/>
      <c r="AI50" s="65"/>
      <c r="AJ50" s="66"/>
      <c r="AK50" s="65"/>
      <c r="AL50" s="66"/>
      <c r="AM50" s="65"/>
      <c r="AN50" s="66"/>
      <c r="AO50" s="65"/>
      <c r="AP50" s="66"/>
      <c r="AQ50" s="65"/>
      <c r="AR50" s="66"/>
      <c r="AS50" s="65"/>
      <c r="AT50" s="66"/>
      <c r="AU50" s="65"/>
      <c r="AV50" s="66"/>
      <c r="AW50" s="65"/>
      <c r="AX50" s="66"/>
      <c r="AY50" s="65"/>
      <c r="AZ50" s="66"/>
      <c r="BA50" s="65"/>
      <c r="BB50" s="66"/>
      <c r="BC50" s="65"/>
      <c r="BD50" s="66"/>
      <c r="BE50" s="57">
        <f t="shared" si="2"/>
        <v>0</v>
      </c>
      <c r="BF50" s="58">
        <f t="shared" si="2"/>
        <v>0</v>
      </c>
    </row>
    <row r="51" spans="2:58" ht="15.75" customHeight="1" x14ac:dyDescent="0.2">
      <c r="B51" s="33" t="s">
        <v>201</v>
      </c>
      <c r="C51" s="65"/>
      <c r="D51" s="66"/>
      <c r="E51" s="65"/>
      <c r="F51" s="66"/>
      <c r="G51" s="65"/>
      <c r="H51" s="66"/>
      <c r="I51" s="65"/>
      <c r="J51" s="66"/>
      <c r="K51" s="65"/>
      <c r="L51" s="66"/>
      <c r="M51" s="65"/>
      <c r="N51" s="66"/>
      <c r="O51" s="65"/>
      <c r="P51" s="66"/>
      <c r="Q51" s="65"/>
      <c r="R51" s="66"/>
      <c r="S51" s="65"/>
      <c r="T51" s="66"/>
      <c r="U51" s="65"/>
      <c r="V51" s="66"/>
      <c r="W51" s="65"/>
      <c r="X51" s="66"/>
      <c r="Y51" s="65"/>
      <c r="Z51" s="66"/>
      <c r="AA51" s="65"/>
      <c r="AB51" s="66"/>
      <c r="AC51" s="65"/>
      <c r="AD51" s="66"/>
      <c r="AE51" s="65"/>
      <c r="AF51" s="66"/>
      <c r="AG51" s="65"/>
      <c r="AH51" s="66"/>
      <c r="AI51" s="65"/>
      <c r="AJ51" s="66"/>
      <c r="AK51" s="65"/>
      <c r="AL51" s="66"/>
      <c r="AM51" s="65"/>
      <c r="AN51" s="66"/>
      <c r="AO51" s="65"/>
      <c r="AP51" s="66"/>
      <c r="AQ51" s="65"/>
      <c r="AR51" s="66"/>
      <c r="AS51" s="65"/>
      <c r="AT51" s="66"/>
      <c r="AU51" s="65"/>
      <c r="AV51" s="66"/>
      <c r="AW51" s="65"/>
      <c r="AX51" s="66"/>
      <c r="AY51" s="65"/>
      <c r="AZ51" s="66"/>
      <c r="BA51" s="65"/>
      <c r="BB51" s="66"/>
      <c r="BC51" s="65"/>
      <c r="BD51" s="66"/>
      <c r="BE51" s="57">
        <f t="shared" si="2"/>
        <v>0</v>
      </c>
      <c r="BF51" s="58">
        <f t="shared" si="2"/>
        <v>0</v>
      </c>
    </row>
    <row r="52" spans="2:58" ht="15.75" customHeight="1" x14ac:dyDescent="0.2">
      <c r="B52" s="33" t="s">
        <v>202</v>
      </c>
      <c r="C52" s="65"/>
      <c r="D52" s="66"/>
      <c r="E52" s="65"/>
      <c r="F52" s="66"/>
      <c r="G52" s="65"/>
      <c r="H52" s="66"/>
      <c r="I52" s="65"/>
      <c r="J52" s="66"/>
      <c r="K52" s="65"/>
      <c r="L52" s="66"/>
      <c r="M52" s="65"/>
      <c r="N52" s="66"/>
      <c r="O52" s="65"/>
      <c r="P52" s="66"/>
      <c r="Q52" s="65"/>
      <c r="R52" s="66"/>
      <c r="S52" s="65"/>
      <c r="T52" s="66"/>
      <c r="U52" s="65"/>
      <c r="V52" s="66"/>
      <c r="W52" s="65"/>
      <c r="X52" s="66"/>
      <c r="Y52" s="65"/>
      <c r="Z52" s="66"/>
      <c r="AA52" s="65"/>
      <c r="AB52" s="66"/>
      <c r="AC52" s="65"/>
      <c r="AD52" s="66"/>
      <c r="AE52" s="65"/>
      <c r="AF52" s="66"/>
      <c r="AG52" s="65"/>
      <c r="AH52" s="66"/>
      <c r="AI52" s="65"/>
      <c r="AJ52" s="66"/>
      <c r="AK52" s="65"/>
      <c r="AL52" s="66"/>
      <c r="AM52" s="65"/>
      <c r="AN52" s="66"/>
      <c r="AO52" s="65"/>
      <c r="AP52" s="66"/>
      <c r="AQ52" s="65"/>
      <c r="AR52" s="66"/>
      <c r="AS52" s="65"/>
      <c r="AT52" s="66"/>
      <c r="AU52" s="65"/>
      <c r="AV52" s="66"/>
      <c r="AW52" s="65"/>
      <c r="AX52" s="66"/>
      <c r="AY52" s="65"/>
      <c r="AZ52" s="66"/>
      <c r="BA52" s="65"/>
      <c r="BB52" s="66"/>
      <c r="BC52" s="65"/>
      <c r="BD52" s="66"/>
      <c r="BE52" s="57">
        <f t="shared" si="2"/>
        <v>0</v>
      </c>
      <c r="BF52" s="58">
        <f t="shared" si="2"/>
        <v>0</v>
      </c>
    </row>
    <row r="53" spans="2:58" ht="15.75" customHeight="1" x14ac:dyDescent="0.2">
      <c r="B53" s="74" t="s">
        <v>203</v>
      </c>
      <c r="C53" s="65"/>
      <c r="D53" s="66"/>
      <c r="E53" s="65"/>
      <c r="F53" s="66"/>
      <c r="G53" s="65"/>
      <c r="H53" s="66"/>
      <c r="I53" s="65"/>
      <c r="J53" s="66"/>
      <c r="K53" s="65"/>
      <c r="L53" s="66"/>
      <c r="M53" s="65"/>
      <c r="N53" s="66"/>
      <c r="O53" s="65"/>
      <c r="P53" s="66"/>
      <c r="Q53" s="65"/>
      <c r="R53" s="66"/>
      <c r="S53" s="65"/>
      <c r="T53" s="66"/>
      <c r="U53" s="65"/>
      <c r="V53" s="66"/>
      <c r="W53" s="65"/>
      <c r="X53" s="66"/>
      <c r="Y53" s="65"/>
      <c r="Z53" s="66"/>
      <c r="AA53" s="65"/>
      <c r="AB53" s="66"/>
      <c r="AC53" s="65"/>
      <c r="AD53" s="66"/>
      <c r="AE53" s="65"/>
      <c r="AF53" s="66"/>
      <c r="AG53" s="65"/>
      <c r="AH53" s="66"/>
      <c r="AI53" s="65"/>
      <c r="AJ53" s="66"/>
      <c r="AK53" s="65"/>
      <c r="AL53" s="66"/>
      <c r="AM53" s="65"/>
      <c r="AN53" s="66"/>
      <c r="AO53" s="65"/>
      <c r="AP53" s="66"/>
      <c r="AQ53" s="65"/>
      <c r="AR53" s="66"/>
      <c r="AS53" s="65"/>
      <c r="AT53" s="66"/>
      <c r="AU53" s="65"/>
      <c r="AV53" s="66"/>
      <c r="AW53" s="65"/>
      <c r="AX53" s="66"/>
      <c r="AY53" s="65"/>
      <c r="AZ53" s="66"/>
      <c r="BA53" s="65"/>
      <c r="BB53" s="66"/>
      <c r="BC53" s="65"/>
      <c r="BD53" s="66"/>
      <c r="BE53" s="57">
        <f t="shared" ref="BE53:BF58" si="3">SUM(C53,E53,G53,I53,K53,M53,O53,Q53,S53,U53,W53,Y53,AA53,AC53,AE53,AG53,AI53,AK53,AM53,AO53,AQ53,AS53,AU53,AW53,AY53,BA53,BC53)</f>
        <v>0</v>
      </c>
      <c r="BF53" s="58">
        <f t="shared" si="3"/>
        <v>0</v>
      </c>
    </row>
    <row r="54" spans="2:58" ht="15.75" customHeight="1" x14ac:dyDescent="0.2">
      <c r="B54" s="33" t="s">
        <v>211</v>
      </c>
      <c r="C54" s="65"/>
      <c r="D54" s="66"/>
      <c r="E54" s="65"/>
      <c r="F54" s="66"/>
      <c r="G54" s="65"/>
      <c r="H54" s="66"/>
      <c r="I54" s="65"/>
      <c r="J54" s="66"/>
      <c r="K54" s="65"/>
      <c r="L54" s="66"/>
      <c r="M54" s="65"/>
      <c r="N54" s="66"/>
      <c r="O54" s="65"/>
      <c r="P54" s="66"/>
      <c r="Q54" s="65"/>
      <c r="R54" s="66"/>
      <c r="S54" s="65"/>
      <c r="T54" s="66"/>
      <c r="U54" s="65"/>
      <c r="V54" s="66"/>
      <c r="W54" s="65"/>
      <c r="X54" s="66"/>
      <c r="Y54" s="65"/>
      <c r="Z54" s="66"/>
      <c r="AA54" s="65"/>
      <c r="AB54" s="66"/>
      <c r="AC54" s="65"/>
      <c r="AD54" s="66"/>
      <c r="AE54" s="65"/>
      <c r="AF54" s="66"/>
      <c r="AG54" s="65"/>
      <c r="AH54" s="66"/>
      <c r="AI54" s="65"/>
      <c r="AJ54" s="66"/>
      <c r="AK54" s="65"/>
      <c r="AL54" s="66"/>
      <c r="AM54" s="65"/>
      <c r="AN54" s="66"/>
      <c r="AO54" s="65"/>
      <c r="AP54" s="66"/>
      <c r="AQ54" s="65"/>
      <c r="AR54" s="66"/>
      <c r="AS54" s="65"/>
      <c r="AT54" s="66"/>
      <c r="AU54" s="65"/>
      <c r="AV54" s="66"/>
      <c r="AW54" s="65"/>
      <c r="AX54" s="66"/>
      <c r="AY54" s="65"/>
      <c r="AZ54" s="66"/>
      <c r="BA54" s="65"/>
      <c r="BB54" s="66"/>
      <c r="BC54" s="65"/>
      <c r="BD54" s="66"/>
      <c r="BE54" s="57">
        <f t="shared" si="3"/>
        <v>0</v>
      </c>
      <c r="BF54" s="58">
        <f t="shared" si="3"/>
        <v>0</v>
      </c>
    </row>
    <row r="55" spans="2:58" ht="15.75" customHeight="1" x14ac:dyDescent="0.2">
      <c r="B55" s="33" t="s">
        <v>212</v>
      </c>
      <c r="C55" s="65"/>
      <c r="D55" s="66"/>
      <c r="E55" s="65"/>
      <c r="F55" s="66"/>
      <c r="G55" s="65"/>
      <c r="H55" s="66"/>
      <c r="I55" s="65"/>
      <c r="J55" s="66"/>
      <c r="K55" s="65">
        <v>1</v>
      </c>
      <c r="L55" s="66"/>
      <c r="M55" s="65"/>
      <c r="N55" s="66"/>
      <c r="O55" s="65"/>
      <c r="P55" s="66"/>
      <c r="Q55" s="65">
        <v>1</v>
      </c>
      <c r="R55" s="66"/>
      <c r="S55" s="65"/>
      <c r="T55" s="66"/>
      <c r="U55" s="65"/>
      <c r="V55" s="66"/>
      <c r="W55" s="65"/>
      <c r="X55" s="66"/>
      <c r="Y55" s="65"/>
      <c r="Z55" s="66"/>
      <c r="AA55" s="65"/>
      <c r="AB55" s="66"/>
      <c r="AC55" s="65"/>
      <c r="AD55" s="66"/>
      <c r="AE55" s="65"/>
      <c r="AF55" s="66"/>
      <c r="AG55" s="65"/>
      <c r="AH55" s="66"/>
      <c r="AI55" s="65"/>
      <c r="AJ55" s="66"/>
      <c r="AK55" s="65"/>
      <c r="AL55" s="66"/>
      <c r="AM55" s="65"/>
      <c r="AN55" s="66"/>
      <c r="AO55" s="65"/>
      <c r="AP55" s="66"/>
      <c r="AQ55" s="65"/>
      <c r="AR55" s="66"/>
      <c r="AS55" s="65"/>
      <c r="AT55" s="66"/>
      <c r="AU55" s="65"/>
      <c r="AV55" s="66"/>
      <c r="AW55" s="65"/>
      <c r="AX55" s="66"/>
      <c r="AY55" s="65"/>
      <c r="AZ55" s="66"/>
      <c r="BA55" s="65"/>
      <c r="BB55" s="66"/>
      <c r="BC55" s="65"/>
      <c r="BD55" s="66"/>
      <c r="BE55" s="57">
        <f t="shared" si="3"/>
        <v>2</v>
      </c>
      <c r="BF55" s="58">
        <f t="shared" si="3"/>
        <v>0</v>
      </c>
    </row>
    <row r="56" spans="2:58" ht="15.75" customHeight="1" x14ac:dyDescent="0.2">
      <c r="B56" s="33" t="s">
        <v>213</v>
      </c>
      <c r="C56" s="65"/>
      <c r="D56" s="66"/>
      <c r="E56" s="65"/>
      <c r="F56" s="66"/>
      <c r="G56" s="65"/>
      <c r="H56" s="66"/>
      <c r="I56" s="65"/>
      <c r="J56" s="66"/>
      <c r="K56" s="65"/>
      <c r="L56" s="66"/>
      <c r="M56" s="65"/>
      <c r="N56" s="66"/>
      <c r="O56" s="65"/>
      <c r="P56" s="66"/>
      <c r="Q56" s="65"/>
      <c r="R56" s="66"/>
      <c r="S56" s="65"/>
      <c r="T56" s="66"/>
      <c r="U56" s="65"/>
      <c r="V56" s="66"/>
      <c r="W56" s="65"/>
      <c r="X56" s="66"/>
      <c r="Y56" s="65"/>
      <c r="Z56" s="66"/>
      <c r="AA56" s="65"/>
      <c r="AB56" s="66"/>
      <c r="AC56" s="65"/>
      <c r="AD56" s="66"/>
      <c r="AE56" s="65"/>
      <c r="AF56" s="66"/>
      <c r="AG56" s="65"/>
      <c r="AH56" s="66"/>
      <c r="AI56" s="65"/>
      <c r="AJ56" s="66"/>
      <c r="AK56" s="65"/>
      <c r="AL56" s="66"/>
      <c r="AM56" s="65"/>
      <c r="AN56" s="66"/>
      <c r="AO56" s="65"/>
      <c r="AP56" s="66"/>
      <c r="AQ56" s="65"/>
      <c r="AR56" s="66"/>
      <c r="AS56" s="65"/>
      <c r="AT56" s="66"/>
      <c r="AU56" s="65"/>
      <c r="AV56" s="66"/>
      <c r="AW56" s="65"/>
      <c r="AX56" s="66"/>
      <c r="AY56" s="65"/>
      <c r="AZ56" s="66"/>
      <c r="BA56" s="65"/>
      <c r="BB56" s="66"/>
      <c r="BC56" s="65"/>
      <c r="BD56" s="66"/>
      <c r="BE56" s="57">
        <f t="shared" si="3"/>
        <v>0</v>
      </c>
      <c r="BF56" s="58">
        <f t="shared" si="3"/>
        <v>0</v>
      </c>
    </row>
    <row r="57" spans="2:58" ht="15.75" customHeight="1" x14ac:dyDescent="0.2">
      <c r="B57" s="74" t="s">
        <v>216</v>
      </c>
      <c r="C57" s="57"/>
      <c r="D57" s="58"/>
      <c r="E57" s="57"/>
      <c r="F57" s="58"/>
      <c r="G57" s="57"/>
      <c r="H57" s="58"/>
      <c r="I57" s="57"/>
      <c r="J57" s="58"/>
      <c r="K57" s="57"/>
      <c r="L57" s="58"/>
      <c r="M57" s="57"/>
      <c r="N57" s="58"/>
      <c r="O57" s="57"/>
      <c r="P57" s="58"/>
      <c r="Q57" s="57"/>
      <c r="R57" s="58"/>
      <c r="S57" s="57"/>
      <c r="T57" s="58"/>
      <c r="U57" s="57"/>
      <c r="V57" s="58"/>
      <c r="W57" s="57"/>
      <c r="X57" s="58"/>
      <c r="Y57" s="57"/>
      <c r="Z57" s="58"/>
      <c r="AA57" s="57"/>
      <c r="AB57" s="58"/>
      <c r="AC57" s="57"/>
      <c r="AD57" s="58"/>
      <c r="AE57" s="57"/>
      <c r="AF57" s="58"/>
      <c r="AG57" s="57"/>
      <c r="AH57" s="58"/>
      <c r="AI57" s="57"/>
      <c r="AJ57" s="58"/>
      <c r="AK57" s="57"/>
      <c r="AL57" s="58"/>
      <c r="AM57" s="57"/>
      <c r="AN57" s="58"/>
      <c r="AO57" s="57"/>
      <c r="AP57" s="58"/>
      <c r="AQ57" s="57"/>
      <c r="AR57" s="58"/>
      <c r="AS57" s="57"/>
      <c r="AT57" s="58"/>
      <c r="AU57" s="57"/>
      <c r="AV57" s="58"/>
      <c r="AW57" s="57"/>
      <c r="AX57" s="58"/>
      <c r="AY57" s="57"/>
      <c r="AZ57" s="58"/>
      <c r="BA57" s="57"/>
      <c r="BB57" s="58"/>
      <c r="BC57" s="57"/>
      <c r="BD57" s="58"/>
      <c r="BE57" s="57">
        <f t="shared" si="3"/>
        <v>0</v>
      </c>
      <c r="BF57" s="58">
        <f t="shared" si="3"/>
        <v>0</v>
      </c>
    </row>
    <row r="58" spans="2:58" ht="15.75" customHeight="1" x14ac:dyDescent="0.2">
      <c r="B58" s="33" t="s">
        <v>217</v>
      </c>
      <c r="C58" s="57"/>
      <c r="D58" s="58"/>
      <c r="E58" s="57"/>
      <c r="F58" s="58"/>
      <c r="G58" s="57"/>
      <c r="H58" s="58"/>
      <c r="I58" s="57"/>
      <c r="J58" s="58"/>
      <c r="K58" s="57"/>
      <c r="L58" s="58"/>
      <c r="M58" s="57"/>
      <c r="N58" s="58"/>
      <c r="O58" s="57"/>
      <c r="P58" s="58"/>
      <c r="Q58" s="57"/>
      <c r="R58" s="58"/>
      <c r="S58" s="57"/>
      <c r="T58" s="58"/>
      <c r="U58" s="57"/>
      <c r="V58" s="58"/>
      <c r="W58" s="57"/>
      <c r="X58" s="58"/>
      <c r="Y58" s="57"/>
      <c r="Z58" s="58"/>
      <c r="AA58" s="57"/>
      <c r="AB58" s="58"/>
      <c r="AC58" s="57"/>
      <c r="AD58" s="58"/>
      <c r="AE58" s="57"/>
      <c r="AF58" s="58"/>
      <c r="AG58" s="57"/>
      <c r="AH58" s="58"/>
      <c r="AI58" s="57"/>
      <c r="AJ58" s="58"/>
      <c r="AK58" s="57"/>
      <c r="AL58" s="58"/>
      <c r="AM58" s="57"/>
      <c r="AN58" s="58"/>
      <c r="AO58" s="57"/>
      <c r="AP58" s="58"/>
      <c r="AQ58" s="57"/>
      <c r="AR58" s="58"/>
      <c r="AS58" s="57"/>
      <c r="AT58" s="58"/>
      <c r="AU58" s="57"/>
      <c r="AV58" s="58"/>
      <c r="AW58" s="57"/>
      <c r="AX58" s="58"/>
      <c r="AY58" s="57"/>
      <c r="AZ58" s="58"/>
      <c r="BA58" s="57"/>
      <c r="BB58" s="58"/>
      <c r="BC58" s="57"/>
      <c r="BD58" s="58"/>
      <c r="BE58" s="57">
        <f t="shared" si="3"/>
        <v>0</v>
      </c>
      <c r="BF58" s="58">
        <f t="shared" si="3"/>
        <v>0</v>
      </c>
    </row>
    <row r="59" spans="2:58" ht="15.75" customHeight="1" x14ac:dyDescent="0.2">
      <c r="B59" s="80" t="s">
        <v>218</v>
      </c>
      <c r="C59" s="57"/>
      <c r="D59" s="58"/>
      <c r="E59" s="57">
        <v>1</v>
      </c>
      <c r="F59" s="58"/>
      <c r="G59" s="57"/>
      <c r="H59" s="58"/>
      <c r="I59" s="57"/>
      <c r="J59" s="58"/>
      <c r="K59" s="57"/>
      <c r="L59" s="58"/>
      <c r="M59" s="57"/>
      <c r="N59" s="58"/>
      <c r="O59" s="57"/>
      <c r="P59" s="58"/>
      <c r="Q59" s="57"/>
      <c r="R59" s="58"/>
      <c r="S59" s="57"/>
      <c r="T59" s="58"/>
      <c r="U59" s="57"/>
      <c r="V59" s="58"/>
      <c r="W59" s="57"/>
      <c r="X59" s="58"/>
      <c r="Y59" s="57"/>
      <c r="Z59" s="58"/>
      <c r="AA59" s="57"/>
      <c r="AB59" s="58"/>
      <c r="AC59" s="57"/>
      <c r="AD59" s="58"/>
      <c r="AE59" s="57"/>
      <c r="AF59" s="58"/>
      <c r="AG59" s="57"/>
      <c r="AH59" s="58"/>
      <c r="AI59" s="57"/>
      <c r="AJ59" s="58"/>
      <c r="AK59" s="57"/>
      <c r="AL59" s="58"/>
      <c r="AM59" s="57"/>
      <c r="AN59" s="58"/>
      <c r="AO59" s="57"/>
      <c r="AP59" s="58"/>
      <c r="AQ59" s="57"/>
      <c r="AR59" s="58"/>
      <c r="AS59" s="57"/>
      <c r="AT59" s="58"/>
      <c r="AU59" s="57"/>
      <c r="AV59" s="58"/>
      <c r="AW59" s="57"/>
      <c r="AX59" s="58"/>
      <c r="AY59" s="57"/>
      <c r="AZ59" s="58"/>
      <c r="BA59" s="57"/>
      <c r="BB59" s="58"/>
      <c r="BC59" s="57"/>
      <c r="BD59" s="58"/>
      <c r="BE59" s="57">
        <f t="shared" ref="BE59:BE68" si="4">SUM(C59,E59,G59,I59,K59,M59,O59,Q59,S59,U59,W59,Y59,AA59,AC59,AE59,AG59,AI59,AK59,AM59,AO59,AQ59,AS59,AU59,AW59,AY59,BA59,BC59)</f>
        <v>1</v>
      </c>
      <c r="BF59" s="58">
        <f t="shared" ref="BF59:BF68" si="5">SUM(D59,F59,H59,J59,L59,N59,P59,R59,T59,V59,X59,Z59,AB59,AD59,AF59,AH59,AJ59,AL59,AN59,AP59,AR59,AT59,AV59,AX59,AZ59,BB59,BD59)</f>
        <v>0</v>
      </c>
    </row>
    <row r="60" spans="2:58" ht="15.75" customHeight="1" x14ac:dyDescent="0.2">
      <c r="B60" s="81" t="s">
        <v>219</v>
      </c>
      <c r="C60" s="57"/>
      <c r="D60" s="58"/>
      <c r="E60" s="57"/>
      <c r="F60" s="58"/>
      <c r="G60" s="57"/>
      <c r="H60" s="58"/>
      <c r="I60" s="57"/>
      <c r="J60" s="58"/>
      <c r="K60" s="57"/>
      <c r="L60" s="58"/>
      <c r="M60" s="57"/>
      <c r="N60" s="58"/>
      <c r="O60" s="57"/>
      <c r="P60" s="58"/>
      <c r="Q60" s="57"/>
      <c r="R60" s="58"/>
      <c r="S60" s="57"/>
      <c r="T60" s="58"/>
      <c r="U60" s="57"/>
      <c r="V60" s="58"/>
      <c r="W60" s="57"/>
      <c r="X60" s="58"/>
      <c r="Y60" s="57"/>
      <c r="Z60" s="58"/>
      <c r="AA60" s="57"/>
      <c r="AB60" s="58"/>
      <c r="AC60" s="57"/>
      <c r="AD60" s="58"/>
      <c r="AE60" s="57"/>
      <c r="AF60" s="58"/>
      <c r="AG60" s="57"/>
      <c r="AH60" s="58"/>
      <c r="AI60" s="57"/>
      <c r="AJ60" s="58"/>
      <c r="AK60" s="57"/>
      <c r="AL60" s="58"/>
      <c r="AM60" s="57"/>
      <c r="AN60" s="58"/>
      <c r="AO60" s="57"/>
      <c r="AP60" s="58"/>
      <c r="AQ60" s="57"/>
      <c r="AR60" s="58"/>
      <c r="AS60" s="57"/>
      <c r="AT60" s="58"/>
      <c r="AU60" s="57"/>
      <c r="AV60" s="58"/>
      <c r="AW60" s="57"/>
      <c r="AX60" s="58"/>
      <c r="AY60" s="57"/>
      <c r="AZ60" s="58"/>
      <c r="BA60" s="57"/>
      <c r="BB60" s="58"/>
      <c r="BC60" s="57"/>
      <c r="BD60" s="58"/>
      <c r="BE60" s="57">
        <f t="shared" si="4"/>
        <v>0</v>
      </c>
      <c r="BF60" s="58">
        <f t="shared" si="5"/>
        <v>0</v>
      </c>
    </row>
    <row r="61" spans="2:58" ht="15.75" customHeight="1" x14ac:dyDescent="0.2">
      <c r="B61" s="80" t="s">
        <v>221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57"/>
      <c r="N61" s="58"/>
      <c r="O61" s="57"/>
      <c r="P61" s="58"/>
      <c r="Q61" s="57"/>
      <c r="R61" s="58"/>
      <c r="S61" s="57"/>
      <c r="T61" s="58"/>
      <c r="U61" s="57"/>
      <c r="V61" s="58"/>
      <c r="W61" s="57"/>
      <c r="X61" s="58"/>
      <c r="Y61" s="57"/>
      <c r="Z61" s="58"/>
      <c r="AA61" s="57"/>
      <c r="AB61" s="58"/>
      <c r="AC61" s="57"/>
      <c r="AD61" s="58"/>
      <c r="AE61" s="57"/>
      <c r="AF61" s="58"/>
      <c r="AG61" s="57"/>
      <c r="AH61" s="58"/>
      <c r="AI61" s="57"/>
      <c r="AJ61" s="58"/>
      <c r="AK61" s="57"/>
      <c r="AL61" s="58"/>
      <c r="AM61" s="57"/>
      <c r="AN61" s="58"/>
      <c r="AO61" s="57"/>
      <c r="AP61" s="58"/>
      <c r="AQ61" s="57"/>
      <c r="AR61" s="58"/>
      <c r="AS61" s="57"/>
      <c r="AT61" s="58"/>
      <c r="AU61" s="57"/>
      <c r="AV61" s="58"/>
      <c r="AW61" s="57"/>
      <c r="AX61" s="58"/>
      <c r="AY61" s="57"/>
      <c r="AZ61" s="58"/>
      <c r="BA61" s="57"/>
      <c r="BB61" s="58"/>
      <c r="BC61" s="57"/>
      <c r="BD61" s="58"/>
      <c r="BE61" s="57">
        <f t="shared" si="4"/>
        <v>0</v>
      </c>
      <c r="BF61" s="58">
        <f t="shared" si="5"/>
        <v>0</v>
      </c>
    </row>
    <row r="62" spans="2:58" ht="15.75" customHeight="1" x14ac:dyDescent="0.2">
      <c r="B62" s="81" t="s">
        <v>232</v>
      </c>
      <c r="C62" s="57"/>
      <c r="D62" s="58"/>
      <c r="E62" s="57"/>
      <c r="F62" s="58"/>
      <c r="G62" s="57"/>
      <c r="H62" s="58"/>
      <c r="I62" s="57"/>
      <c r="J62" s="58"/>
      <c r="K62" s="57"/>
      <c r="L62" s="58"/>
      <c r="M62" s="57"/>
      <c r="N62" s="58"/>
      <c r="O62" s="57"/>
      <c r="P62" s="58"/>
      <c r="Q62" s="57"/>
      <c r="R62" s="58"/>
      <c r="S62" s="57"/>
      <c r="T62" s="58"/>
      <c r="U62" s="57"/>
      <c r="V62" s="58"/>
      <c r="W62" s="57"/>
      <c r="X62" s="58"/>
      <c r="Y62" s="57"/>
      <c r="Z62" s="58"/>
      <c r="AA62" s="57"/>
      <c r="AB62" s="58"/>
      <c r="AC62" s="57"/>
      <c r="AD62" s="58"/>
      <c r="AE62" s="57"/>
      <c r="AF62" s="58"/>
      <c r="AG62" s="57"/>
      <c r="AH62" s="58"/>
      <c r="AI62" s="57"/>
      <c r="AJ62" s="58"/>
      <c r="AK62" s="57"/>
      <c r="AL62" s="58"/>
      <c r="AM62" s="57"/>
      <c r="AN62" s="58"/>
      <c r="AO62" s="57"/>
      <c r="AP62" s="58"/>
      <c r="AQ62" s="57"/>
      <c r="AR62" s="58"/>
      <c r="AS62" s="57"/>
      <c r="AT62" s="58"/>
      <c r="AU62" s="57"/>
      <c r="AV62" s="58"/>
      <c r="AW62" s="57"/>
      <c r="AX62" s="58"/>
      <c r="AY62" s="57"/>
      <c r="AZ62" s="58"/>
      <c r="BA62" s="57"/>
      <c r="BB62" s="58"/>
      <c r="BC62" s="57"/>
      <c r="BD62" s="58"/>
      <c r="BE62" s="57">
        <f t="shared" si="4"/>
        <v>0</v>
      </c>
      <c r="BF62" s="58">
        <f t="shared" si="5"/>
        <v>0</v>
      </c>
    </row>
    <row r="63" spans="2:58" ht="15.75" customHeight="1" x14ac:dyDescent="0.2">
      <c r="B63" s="33" t="s">
        <v>233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58"/>
      <c r="O63" s="57"/>
      <c r="P63" s="58"/>
      <c r="Q63" s="57"/>
      <c r="R63" s="58"/>
      <c r="S63" s="57"/>
      <c r="T63" s="58"/>
      <c r="U63" s="57"/>
      <c r="V63" s="58"/>
      <c r="W63" s="57"/>
      <c r="X63" s="58"/>
      <c r="Y63" s="57"/>
      <c r="Z63" s="58"/>
      <c r="AA63" s="57"/>
      <c r="AB63" s="58"/>
      <c r="AC63" s="57"/>
      <c r="AD63" s="58"/>
      <c r="AE63" s="57"/>
      <c r="AF63" s="58"/>
      <c r="AG63" s="57"/>
      <c r="AH63" s="58"/>
      <c r="AI63" s="57"/>
      <c r="AJ63" s="58"/>
      <c r="AK63" s="57"/>
      <c r="AL63" s="58"/>
      <c r="AM63" s="57"/>
      <c r="AN63" s="58"/>
      <c r="AO63" s="57"/>
      <c r="AP63" s="58"/>
      <c r="AQ63" s="57"/>
      <c r="AR63" s="58"/>
      <c r="AS63" s="57"/>
      <c r="AT63" s="58"/>
      <c r="AU63" s="57"/>
      <c r="AV63" s="58"/>
      <c r="AW63" s="57"/>
      <c r="AX63" s="58"/>
      <c r="AY63" s="57"/>
      <c r="AZ63" s="58"/>
      <c r="BA63" s="57"/>
      <c r="BB63" s="58"/>
      <c r="BC63" s="57"/>
      <c r="BD63" s="58"/>
      <c r="BE63" s="57">
        <f t="shared" si="4"/>
        <v>0</v>
      </c>
      <c r="BF63" s="58">
        <f t="shared" si="5"/>
        <v>0</v>
      </c>
    </row>
    <row r="64" spans="2:58" ht="15.75" customHeight="1" x14ac:dyDescent="0.2">
      <c r="B64" s="87" t="s">
        <v>265</v>
      </c>
      <c r="C64" s="57"/>
      <c r="D64" s="58"/>
      <c r="E64" s="57"/>
      <c r="F64" s="58"/>
      <c r="G64" s="57"/>
      <c r="H64" s="58"/>
      <c r="I64" s="57">
        <v>1</v>
      </c>
      <c r="J64" s="58"/>
      <c r="K64" s="57"/>
      <c r="L64" s="58"/>
      <c r="M64" s="57"/>
      <c r="N64" s="58"/>
      <c r="O64" s="57"/>
      <c r="P64" s="58"/>
      <c r="Q64" s="57"/>
      <c r="R64" s="58"/>
      <c r="S64" s="57"/>
      <c r="T64" s="58"/>
      <c r="U64" s="57"/>
      <c r="V64" s="58"/>
      <c r="W64" s="57"/>
      <c r="X64" s="58"/>
      <c r="Y64" s="57"/>
      <c r="Z64" s="58"/>
      <c r="AA64" s="57"/>
      <c r="AB64" s="58"/>
      <c r="AC64" s="57"/>
      <c r="AD64" s="58"/>
      <c r="AE64" s="57"/>
      <c r="AF64" s="58"/>
      <c r="AG64" s="57"/>
      <c r="AH64" s="58"/>
      <c r="AI64" s="57"/>
      <c r="AJ64" s="58"/>
      <c r="AK64" s="57"/>
      <c r="AL64" s="58"/>
      <c r="AM64" s="57"/>
      <c r="AN64" s="58"/>
      <c r="AO64" s="57"/>
      <c r="AP64" s="58"/>
      <c r="AQ64" s="57"/>
      <c r="AR64" s="58"/>
      <c r="AS64" s="57"/>
      <c r="AT64" s="58"/>
      <c r="AU64" s="57"/>
      <c r="AV64" s="58"/>
      <c r="AW64" s="57"/>
      <c r="AX64" s="58"/>
      <c r="AY64" s="57"/>
      <c r="AZ64" s="58"/>
      <c r="BA64" s="57"/>
      <c r="BB64" s="58"/>
      <c r="BC64" s="57"/>
      <c r="BD64" s="58"/>
      <c r="BE64" s="57">
        <f t="shared" si="4"/>
        <v>1</v>
      </c>
      <c r="BF64" s="58">
        <f t="shared" si="5"/>
        <v>0</v>
      </c>
    </row>
    <row r="65" spans="2:58" ht="15.75" customHeight="1" x14ac:dyDescent="0.2">
      <c r="B65" s="80" t="s">
        <v>266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58"/>
      <c r="O65" s="57"/>
      <c r="P65" s="58"/>
      <c r="Q65" s="57"/>
      <c r="R65" s="58"/>
      <c r="S65" s="57"/>
      <c r="T65" s="58"/>
      <c r="U65" s="57"/>
      <c r="V65" s="58"/>
      <c r="W65" s="57"/>
      <c r="X65" s="58"/>
      <c r="Y65" s="57"/>
      <c r="Z65" s="58"/>
      <c r="AA65" s="57"/>
      <c r="AB65" s="58"/>
      <c r="AC65" s="57"/>
      <c r="AD65" s="58"/>
      <c r="AE65" s="57"/>
      <c r="AF65" s="58"/>
      <c r="AG65" s="57"/>
      <c r="AH65" s="58"/>
      <c r="AI65" s="57"/>
      <c r="AJ65" s="58"/>
      <c r="AK65" s="57"/>
      <c r="AL65" s="58"/>
      <c r="AM65" s="57"/>
      <c r="AN65" s="58"/>
      <c r="AO65" s="57"/>
      <c r="AP65" s="58"/>
      <c r="AQ65" s="57"/>
      <c r="AR65" s="58"/>
      <c r="AS65" s="57"/>
      <c r="AT65" s="58"/>
      <c r="AU65" s="57"/>
      <c r="AV65" s="58"/>
      <c r="AW65" s="57"/>
      <c r="AX65" s="58"/>
      <c r="AY65" s="57"/>
      <c r="AZ65" s="58"/>
      <c r="BA65" s="57"/>
      <c r="BB65" s="58"/>
      <c r="BC65" s="57"/>
      <c r="BD65" s="58"/>
      <c r="BE65" s="57">
        <f t="shared" si="4"/>
        <v>0</v>
      </c>
      <c r="BF65" s="58">
        <f t="shared" si="5"/>
        <v>0</v>
      </c>
    </row>
    <row r="66" spans="2:58" ht="15.75" customHeight="1" x14ac:dyDescent="0.2">
      <c r="B66" s="80" t="s">
        <v>267</v>
      </c>
      <c r="C66" s="57"/>
      <c r="D66" s="58"/>
      <c r="E66" s="57"/>
      <c r="F66" s="58"/>
      <c r="G66" s="57"/>
      <c r="H66" s="58"/>
      <c r="I66" s="57"/>
      <c r="J66" s="58"/>
      <c r="K66" s="57"/>
      <c r="L66" s="58"/>
      <c r="M66" s="57"/>
      <c r="N66" s="58"/>
      <c r="O66" s="57"/>
      <c r="P66" s="58"/>
      <c r="Q66" s="57"/>
      <c r="R66" s="58"/>
      <c r="S66" s="57"/>
      <c r="T66" s="58"/>
      <c r="U66" s="57"/>
      <c r="V66" s="58"/>
      <c r="W66" s="57"/>
      <c r="X66" s="58"/>
      <c r="Y66" s="57"/>
      <c r="Z66" s="58"/>
      <c r="AA66" s="57"/>
      <c r="AB66" s="58"/>
      <c r="AC66" s="57"/>
      <c r="AD66" s="58"/>
      <c r="AE66" s="57"/>
      <c r="AF66" s="58"/>
      <c r="AG66" s="57"/>
      <c r="AH66" s="58"/>
      <c r="AI66" s="57"/>
      <c r="AJ66" s="58"/>
      <c r="AK66" s="57"/>
      <c r="AL66" s="58"/>
      <c r="AM66" s="57"/>
      <c r="AN66" s="58"/>
      <c r="AO66" s="57"/>
      <c r="AP66" s="58"/>
      <c r="AQ66" s="57"/>
      <c r="AR66" s="58"/>
      <c r="AS66" s="57"/>
      <c r="AT66" s="58"/>
      <c r="AU66" s="57"/>
      <c r="AV66" s="58"/>
      <c r="AW66" s="57"/>
      <c r="AX66" s="58"/>
      <c r="AY66" s="57"/>
      <c r="AZ66" s="58"/>
      <c r="BA66" s="57"/>
      <c r="BB66" s="58"/>
      <c r="BC66" s="57"/>
      <c r="BD66" s="58"/>
      <c r="BE66" s="57">
        <f t="shared" si="4"/>
        <v>0</v>
      </c>
      <c r="BF66" s="58">
        <f t="shared" si="5"/>
        <v>0</v>
      </c>
    </row>
    <row r="67" spans="2:58" ht="15.75" customHeight="1" x14ac:dyDescent="0.2">
      <c r="B67" s="107" t="s">
        <v>272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58"/>
      <c r="O67" s="57"/>
      <c r="P67" s="58"/>
      <c r="Q67" s="57"/>
      <c r="R67" s="58"/>
      <c r="S67" s="57"/>
      <c r="T67" s="58"/>
      <c r="U67" s="57"/>
      <c r="V67" s="58"/>
      <c r="W67" s="57"/>
      <c r="X67" s="58"/>
      <c r="Y67" s="57"/>
      <c r="Z67" s="58"/>
      <c r="AA67" s="57"/>
      <c r="AB67" s="58"/>
      <c r="AC67" s="57"/>
      <c r="AD67" s="58"/>
      <c r="AE67" s="57"/>
      <c r="AF67" s="58"/>
      <c r="AG67" s="57"/>
      <c r="AH67" s="58"/>
      <c r="AI67" s="57"/>
      <c r="AJ67" s="58"/>
      <c r="AK67" s="57"/>
      <c r="AL67" s="58"/>
      <c r="AM67" s="57"/>
      <c r="AN67" s="58"/>
      <c r="AO67" s="57"/>
      <c r="AP67" s="58"/>
      <c r="AQ67" s="57"/>
      <c r="AR67" s="58"/>
      <c r="AS67" s="57"/>
      <c r="AT67" s="58"/>
      <c r="AU67" s="57"/>
      <c r="AV67" s="58"/>
      <c r="AW67" s="57"/>
      <c r="AX67" s="58"/>
      <c r="AY67" s="57"/>
      <c r="AZ67" s="58"/>
      <c r="BA67" s="57"/>
      <c r="BB67" s="58"/>
      <c r="BC67" s="57"/>
      <c r="BD67" s="58"/>
      <c r="BE67" s="57">
        <f t="shared" si="4"/>
        <v>0</v>
      </c>
      <c r="BF67" s="58">
        <f t="shared" si="5"/>
        <v>0</v>
      </c>
    </row>
    <row r="68" spans="2:58" ht="15.75" customHeight="1" x14ac:dyDescent="0.2">
      <c r="B68" s="111" t="s">
        <v>274</v>
      </c>
      <c r="C68" s="57"/>
      <c r="D68" s="58"/>
      <c r="E68" s="57"/>
      <c r="F68" s="58">
        <v>1</v>
      </c>
      <c r="G68" s="57"/>
      <c r="H68" s="58"/>
      <c r="I68" s="57"/>
      <c r="J68" s="58"/>
      <c r="K68" s="57"/>
      <c r="L68" s="58"/>
      <c r="M68" s="57"/>
      <c r="N68" s="58"/>
      <c r="O68" s="57"/>
      <c r="P68" s="58"/>
      <c r="Q68" s="57"/>
      <c r="R68" s="58"/>
      <c r="S68" s="57"/>
      <c r="T68" s="58"/>
      <c r="U68" s="57"/>
      <c r="V68" s="58"/>
      <c r="W68" s="57"/>
      <c r="X68" s="58"/>
      <c r="Y68" s="57"/>
      <c r="Z68" s="58"/>
      <c r="AA68" s="57"/>
      <c r="AB68" s="58"/>
      <c r="AC68" s="57"/>
      <c r="AD68" s="58"/>
      <c r="AE68" s="57"/>
      <c r="AF68" s="58"/>
      <c r="AG68" s="57"/>
      <c r="AH68" s="58"/>
      <c r="AI68" s="57"/>
      <c r="AJ68" s="58"/>
      <c r="AK68" s="57"/>
      <c r="AL68" s="58"/>
      <c r="AM68" s="57"/>
      <c r="AN68" s="58"/>
      <c r="AO68" s="57"/>
      <c r="AP68" s="58"/>
      <c r="AQ68" s="57"/>
      <c r="AR68" s="58"/>
      <c r="AS68" s="57"/>
      <c r="AT68" s="58"/>
      <c r="AU68" s="57"/>
      <c r="AV68" s="58"/>
      <c r="AW68" s="57"/>
      <c r="AX68" s="58"/>
      <c r="AY68" s="57"/>
      <c r="AZ68" s="58"/>
      <c r="BA68" s="57"/>
      <c r="BB68" s="58"/>
      <c r="BC68" s="57"/>
      <c r="BD68" s="58"/>
      <c r="BE68" s="57">
        <f t="shared" si="4"/>
        <v>0</v>
      </c>
      <c r="BF68" s="58">
        <f t="shared" si="5"/>
        <v>1</v>
      </c>
    </row>
    <row r="69" spans="2:58" ht="15.75" customHeight="1" x14ac:dyDescent="0.2">
      <c r="B69" s="111" t="s">
        <v>275</v>
      </c>
      <c r="C69" s="57"/>
      <c r="D69" s="58"/>
      <c r="E69" s="57"/>
      <c r="F69" s="58"/>
      <c r="G69" s="57"/>
      <c r="H69" s="58"/>
      <c r="I69" s="57">
        <v>1</v>
      </c>
      <c r="J69" s="58"/>
      <c r="K69" s="57"/>
      <c r="L69" s="58"/>
      <c r="M69" s="57"/>
      <c r="N69" s="58"/>
      <c r="O69" s="57"/>
      <c r="P69" s="58"/>
      <c r="Q69" s="57"/>
      <c r="R69" s="58"/>
      <c r="S69" s="57"/>
      <c r="T69" s="58"/>
      <c r="U69" s="57"/>
      <c r="V69" s="58"/>
      <c r="W69" s="57"/>
      <c r="X69" s="58"/>
      <c r="Y69" s="57"/>
      <c r="Z69" s="58"/>
      <c r="AA69" s="57"/>
      <c r="AB69" s="58"/>
      <c r="AC69" s="57"/>
      <c r="AD69" s="58"/>
      <c r="AE69" s="57"/>
      <c r="AF69" s="58"/>
      <c r="AG69" s="57"/>
      <c r="AH69" s="58"/>
      <c r="AI69" s="57"/>
      <c r="AJ69" s="58"/>
      <c r="AK69" s="57"/>
      <c r="AL69" s="58"/>
      <c r="AM69" s="57"/>
      <c r="AN69" s="58"/>
      <c r="AO69" s="57"/>
      <c r="AP69" s="58"/>
      <c r="AQ69" s="57"/>
      <c r="AR69" s="58"/>
      <c r="AS69" s="57"/>
      <c r="AT69" s="58"/>
      <c r="AU69" s="57"/>
      <c r="AV69" s="58"/>
      <c r="AW69" s="57"/>
      <c r="AX69" s="58"/>
      <c r="AY69" s="57"/>
      <c r="AZ69" s="58"/>
      <c r="BA69" s="57"/>
      <c r="BB69" s="58"/>
      <c r="BC69" s="57"/>
      <c r="BD69" s="58"/>
      <c r="BE69" s="57">
        <f t="shared" ref="BE69:BE70" si="6">SUM(C69,E69,G69,I69,K69,M69,O69,Q69,S69,U69,W69,Y69,AA69,AC69,AE69,AG69,AI69,AK69,AM69,AO69,AQ69,AS69,AU69,AW69,AY69,BA69,BC69)</f>
        <v>1</v>
      </c>
      <c r="BF69" s="58">
        <f t="shared" ref="BF69:BF70" si="7">SUM(D69,F69,H69,J69,L69,N69,P69,R69,T69,V69,X69,Z69,AB69,AD69,AF69,AH69,AJ69,AL69,AN69,AP69,AR69,AT69,AV69,AX69,AZ69,BB69,BD69)</f>
        <v>0</v>
      </c>
    </row>
    <row r="70" spans="2:58" ht="15.75" customHeight="1" x14ac:dyDescent="0.2">
      <c r="B70" s="111" t="s">
        <v>276</v>
      </c>
      <c r="C70" s="57"/>
      <c r="D70" s="58"/>
      <c r="E70" s="57"/>
      <c r="F70" s="58"/>
      <c r="G70" s="57"/>
      <c r="H70" s="58"/>
      <c r="I70" s="57"/>
      <c r="J70" s="58"/>
      <c r="K70" s="57">
        <v>1</v>
      </c>
      <c r="L70" s="58"/>
      <c r="M70" s="57"/>
      <c r="N70" s="58"/>
      <c r="O70" s="57"/>
      <c r="P70" s="58"/>
      <c r="Q70" s="57"/>
      <c r="R70" s="58"/>
      <c r="S70" s="57"/>
      <c r="T70" s="58"/>
      <c r="U70" s="57"/>
      <c r="V70" s="58"/>
      <c r="W70" s="57"/>
      <c r="X70" s="58"/>
      <c r="Y70" s="57"/>
      <c r="Z70" s="58"/>
      <c r="AA70" s="57"/>
      <c r="AB70" s="58"/>
      <c r="AC70" s="57"/>
      <c r="AD70" s="58"/>
      <c r="AE70" s="57"/>
      <c r="AF70" s="58"/>
      <c r="AG70" s="57"/>
      <c r="AH70" s="58"/>
      <c r="AI70" s="57"/>
      <c r="AJ70" s="58"/>
      <c r="AK70" s="57"/>
      <c r="AL70" s="58"/>
      <c r="AM70" s="57"/>
      <c r="AN70" s="58"/>
      <c r="AO70" s="57"/>
      <c r="AP70" s="58"/>
      <c r="AQ70" s="57"/>
      <c r="AR70" s="58"/>
      <c r="AS70" s="57"/>
      <c r="AT70" s="58"/>
      <c r="AU70" s="57"/>
      <c r="AV70" s="58"/>
      <c r="AW70" s="57"/>
      <c r="AX70" s="58"/>
      <c r="AY70" s="57"/>
      <c r="AZ70" s="58"/>
      <c r="BA70" s="57"/>
      <c r="BB70" s="58"/>
      <c r="BC70" s="57"/>
      <c r="BD70" s="58"/>
      <c r="BE70" s="57">
        <f t="shared" si="6"/>
        <v>1</v>
      </c>
      <c r="BF70" s="58">
        <f t="shared" si="7"/>
        <v>0</v>
      </c>
    </row>
  </sheetData>
  <mergeCells count="32">
    <mergeCell ref="BE2:BF2"/>
    <mergeCell ref="A4:A26"/>
    <mergeCell ref="A27:A34"/>
    <mergeCell ref="A35:A44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AE2:AF2"/>
    <mergeCell ref="C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C118-5291-4BE5-AD16-5C9AF1124A8A}">
  <sheetPr>
    <outlinePr summaryBelow="0" summaryRight="0"/>
  </sheetPr>
  <dimension ref="A1:BJ100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62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2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</row>
    <row r="3" spans="1:62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</row>
    <row r="4" spans="1:62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</row>
    <row r="5" spans="1:62" ht="15.75" customHeight="1" x14ac:dyDescent="0.2">
      <c r="A5" s="132"/>
      <c r="B5" s="33" t="s">
        <v>102</v>
      </c>
      <c r="C5" s="34">
        <v>1</v>
      </c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</row>
    <row r="6" spans="1:62" ht="15.75" customHeight="1" x14ac:dyDescent="0.2">
      <c r="A6" s="132"/>
      <c r="B6" s="33" t="s">
        <v>103</v>
      </c>
      <c r="C6" s="34">
        <v>3</v>
      </c>
      <c r="D6" s="35"/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/>
      <c r="BB6" s="35"/>
      <c r="BC6" s="34"/>
      <c r="BD6" s="35"/>
      <c r="BE6" s="34"/>
      <c r="BF6" s="35"/>
      <c r="BG6" s="34"/>
      <c r="BH6" s="35"/>
      <c r="BI6" s="34"/>
      <c r="BJ6" s="35"/>
    </row>
    <row r="7" spans="1:62" ht="15.75" customHeight="1" x14ac:dyDescent="0.2">
      <c r="A7" s="132"/>
      <c r="B7" s="33" t="s">
        <v>104</v>
      </c>
      <c r="C7" s="34">
        <v>21</v>
      </c>
      <c r="D7" s="35"/>
      <c r="E7" s="34"/>
      <c r="F7" s="35"/>
      <c r="G7" s="34"/>
      <c r="H7" s="35"/>
      <c r="I7" s="34"/>
      <c r="J7" s="35"/>
      <c r="K7" s="34"/>
      <c r="L7" s="35"/>
      <c r="M7" s="34"/>
      <c r="N7" s="35"/>
      <c r="O7" s="34"/>
      <c r="P7" s="35"/>
      <c r="Q7" s="34"/>
      <c r="R7" s="35"/>
      <c r="S7" s="34"/>
      <c r="T7" s="35"/>
      <c r="U7" s="34"/>
      <c r="V7" s="35"/>
      <c r="W7" s="34"/>
      <c r="X7" s="35"/>
      <c r="Y7" s="34"/>
      <c r="Z7" s="35"/>
      <c r="AA7" s="34"/>
      <c r="AB7" s="35"/>
      <c r="AC7" s="34"/>
      <c r="AD7" s="35"/>
      <c r="AE7" s="34"/>
      <c r="AF7" s="35"/>
      <c r="AG7" s="34"/>
      <c r="AH7" s="35"/>
      <c r="AI7" s="34"/>
      <c r="AJ7" s="35"/>
      <c r="AK7" s="34"/>
      <c r="AL7" s="35"/>
      <c r="AM7" s="34"/>
      <c r="AN7" s="35"/>
      <c r="AO7" s="34"/>
      <c r="AP7" s="35"/>
      <c r="AQ7" s="34"/>
      <c r="AR7" s="35"/>
      <c r="AS7" s="34"/>
      <c r="AT7" s="35"/>
      <c r="AU7" s="34"/>
      <c r="AV7" s="35"/>
      <c r="AW7" s="34"/>
      <c r="AX7" s="35"/>
      <c r="AY7" s="34"/>
      <c r="AZ7" s="35"/>
      <c r="BA7" s="34"/>
      <c r="BB7" s="35"/>
      <c r="BC7" s="34"/>
      <c r="BD7" s="35"/>
      <c r="BE7" s="34"/>
      <c r="BF7" s="35"/>
      <c r="BG7" s="34"/>
      <c r="BH7" s="35"/>
      <c r="BI7" s="34"/>
      <c r="BJ7" s="35"/>
    </row>
    <row r="8" spans="1:62" ht="15.75" customHeight="1" x14ac:dyDescent="0.2">
      <c r="A8" s="132"/>
      <c r="B8" s="33" t="s">
        <v>105</v>
      </c>
      <c r="C8" s="34">
        <v>25</v>
      </c>
      <c r="D8" s="35"/>
      <c r="E8" s="34"/>
      <c r="F8" s="35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5"/>
      <c r="W8" s="34"/>
      <c r="X8" s="35"/>
      <c r="Y8" s="34"/>
      <c r="Z8" s="35"/>
      <c r="AA8" s="34"/>
      <c r="AB8" s="35"/>
      <c r="AC8" s="34"/>
      <c r="AD8" s="35"/>
      <c r="AE8" s="34"/>
      <c r="AF8" s="35"/>
      <c r="AG8" s="34"/>
      <c r="AH8" s="35"/>
      <c r="AI8" s="34"/>
      <c r="AJ8" s="35"/>
      <c r="AK8" s="34"/>
      <c r="AL8" s="35"/>
      <c r="AM8" s="34"/>
      <c r="AN8" s="35"/>
      <c r="AO8" s="34"/>
      <c r="AP8" s="35"/>
      <c r="AQ8" s="34"/>
      <c r="AR8" s="35"/>
      <c r="AS8" s="34"/>
      <c r="AT8" s="35"/>
      <c r="AU8" s="34"/>
      <c r="AV8" s="35"/>
      <c r="AW8" s="34"/>
      <c r="AX8" s="35"/>
      <c r="AY8" s="34"/>
      <c r="AZ8" s="35"/>
      <c r="BA8" s="34"/>
      <c r="BB8" s="35"/>
      <c r="BC8" s="34"/>
      <c r="BD8" s="35"/>
      <c r="BE8" s="34"/>
      <c r="BF8" s="35"/>
      <c r="BG8" s="34"/>
      <c r="BH8" s="35"/>
      <c r="BI8" s="34"/>
      <c r="BJ8" s="35"/>
    </row>
    <row r="9" spans="1:62" ht="15.75" customHeight="1" x14ac:dyDescent="0.2">
      <c r="A9" s="132"/>
      <c r="B9" s="33" t="s">
        <v>106</v>
      </c>
      <c r="C9" s="34"/>
      <c r="D9" s="35"/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</row>
    <row r="10" spans="1:62" ht="15.75" customHeight="1" x14ac:dyDescent="0.2">
      <c r="A10" s="132"/>
      <c r="B10" s="33" t="s">
        <v>107</v>
      </c>
      <c r="C10" s="34">
        <v>2</v>
      </c>
      <c r="D10" s="35"/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</row>
    <row r="11" spans="1:62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</row>
    <row r="12" spans="1:62" ht="15.75" customHeight="1" x14ac:dyDescent="0.2">
      <c r="A12" s="132"/>
      <c r="B12" s="33" t="s">
        <v>109</v>
      </c>
      <c r="C12" s="34">
        <v>4</v>
      </c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</row>
    <row r="13" spans="1:62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</row>
    <row r="14" spans="1:62" ht="15.75" customHeight="1" x14ac:dyDescent="0.2">
      <c r="A14" s="132"/>
      <c r="B14" s="33" t="s">
        <v>111</v>
      </c>
      <c r="C14" s="34">
        <v>12</v>
      </c>
      <c r="D14" s="35">
        <v>2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</row>
    <row r="15" spans="1:62" ht="15.75" customHeight="1" x14ac:dyDescent="0.2">
      <c r="A15" s="132"/>
      <c r="B15" s="33" t="s">
        <v>112</v>
      </c>
      <c r="C15" s="34">
        <v>18</v>
      </c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</row>
    <row r="16" spans="1:62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</row>
    <row r="17" spans="1:62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</row>
    <row r="18" spans="1:62" ht="15.75" customHeight="1" x14ac:dyDescent="0.2">
      <c r="A18" s="132"/>
      <c r="B18" s="33" t="s">
        <v>115</v>
      </c>
      <c r="C18" s="34">
        <v>11</v>
      </c>
      <c r="D18" s="35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</row>
    <row r="19" spans="1:62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</row>
    <row r="20" spans="1:62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</row>
    <row r="21" spans="1:62" ht="15.75" customHeight="1" x14ac:dyDescent="0.2">
      <c r="A21" s="132"/>
      <c r="B21" s="33" t="s">
        <v>118</v>
      </c>
      <c r="C21" s="34">
        <v>3</v>
      </c>
      <c r="D21" s="35">
        <v>2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</row>
    <row r="22" spans="1:62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</row>
    <row r="23" spans="1:62" ht="15.75" customHeight="1" x14ac:dyDescent="0.2">
      <c r="A23" s="132"/>
      <c r="B23" s="33" t="s">
        <v>120</v>
      </c>
      <c r="C23" s="34">
        <v>5</v>
      </c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</row>
    <row r="24" spans="1:62" ht="15.75" customHeight="1" x14ac:dyDescent="0.2">
      <c r="A24" s="132"/>
      <c r="B24" s="33" t="s">
        <v>121</v>
      </c>
      <c r="C24" s="34">
        <v>1</v>
      </c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</row>
    <row r="25" spans="1:62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</row>
    <row r="26" spans="1:62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</row>
    <row r="27" spans="1:62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</row>
    <row r="28" spans="1:62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</row>
    <row r="29" spans="1:62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</row>
    <row r="30" spans="1:62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</row>
    <row r="31" spans="1:62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</row>
    <row r="32" spans="1:62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</row>
    <row r="33" spans="1:62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</row>
    <row r="34" spans="1:62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</row>
    <row r="35" spans="1:62" ht="15.75" customHeight="1" x14ac:dyDescent="0.2">
      <c r="A35" s="127" t="s">
        <v>67</v>
      </c>
      <c r="B35" s="39" t="s">
        <v>68</v>
      </c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/>
      <c r="V35" s="41"/>
      <c r="W35" s="40"/>
      <c r="X35" s="41"/>
      <c r="Y35" s="40"/>
      <c r="Z35" s="41"/>
      <c r="AA35" s="40"/>
      <c r="AB35" s="41"/>
      <c r="AC35" s="40"/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/>
      <c r="AT35" s="41"/>
      <c r="AU35" s="40"/>
      <c r="AV35" s="41"/>
      <c r="AW35" s="40"/>
      <c r="AX35" s="41"/>
      <c r="AY35" s="40"/>
      <c r="AZ35" s="41"/>
      <c r="BA35" s="40"/>
      <c r="BB35" s="41"/>
      <c r="BC35" s="40"/>
      <c r="BD35" s="41"/>
      <c r="BE35" s="40"/>
      <c r="BF35" s="41"/>
      <c r="BG35" s="40"/>
      <c r="BH35" s="41"/>
      <c r="BI35" s="40"/>
      <c r="BJ35" s="41"/>
    </row>
    <row r="36" spans="1:62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</row>
    <row r="37" spans="1:62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</row>
    <row r="38" spans="1:62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</row>
    <row r="39" spans="1:62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</row>
    <row r="40" spans="1:62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</row>
    <row r="41" spans="1:62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</row>
    <row r="42" spans="1:62" ht="15.75" customHeight="1" x14ac:dyDescent="0.2">
      <c r="A42" s="132"/>
      <c r="B42" s="56" t="s">
        <v>150</v>
      </c>
      <c r="C42" s="40">
        <v>1</v>
      </c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</row>
    <row r="43" spans="1:62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</row>
    <row r="44" spans="1:62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</row>
    <row r="45" spans="1:62" ht="15.75" customHeight="1" x14ac:dyDescent="0.2"/>
    <row r="46" spans="1:62" ht="15.75" customHeight="1" x14ac:dyDescent="0.2"/>
    <row r="47" spans="1:62" ht="15.75" customHeight="1" x14ac:dyDescent="0.2"/>
    <row r="48" spans="1:6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4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BE2:BF2"/>
    <mergeCell ref="BG2:BH2"/>
    <mergeCell ref="BI2:BJ2"/>
    <mergeCell ref="A35:A44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4:A26"/>
    <mergeCell ref="A27:A34"/>
    <mergeCell ref="BA2:BB2"/>
    <mergeCell ref="BC2:BD2"/>
    <mergeCell ref="AE2:AF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1608-ACB6-4102-B371-DCFE84F5A0CA}">
  <sheetPr>
    <outlinePr summaryBelow="0" summaryRight="0"/>
  </sheetPr>
  <dimension ref="A1:BL1001"/>
  <sheetViews>
    <sheetView workbookViewId="0">
      <pane xSplit="2" ySplit="3" topLeftCell="AI6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64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82</v>
      </c>
      <c r="BL2" s="123"/>
    </row>
    <row r="3" spans="1:6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</row>
    <row r="4" spans="1:64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>
        <v>2</v>
      </c>
      <c r="BH4" s="32"/>
      <c r="BI4" s="31"/>
      <c r="BJ4" s="32"/>
      <c r="BK4" s="31">
        <f>C4+E4+G4+I4+K4+M4+O4+Q4+S4+U4+W4+Y4+AA4+AC4+AE4+AG4+AI4+AK4+AM4+AO4+AQ4+AS4+AU4+AW4+AY4+BA4+BC4+BE4+BG4+BI4</f>
        <v>2</v>
      </c>
      <c r="BL4" s="32">
        <f>D4+F4+H4+J4+L4+N4+P4+R4+T4+V4+X4+Z4+AB4+AD4+AF4+AH4+AJ4+AL4+AN4+AP4+AR4+AT4+AV4+AX4+AZ4+BB4+BD4+BF4+BH4+BJ4</f>
        <v>0</v>
      </c>
    </row>
    <row r="5" spans="1:64" ht="15.75" customHeight="1" x14ac:dyDescent="0.2">
      <c r="A5" s="132"/>
      <c r="B5" s="33" t="s">
        <v>102</v>
      </c>
      <c r="C5" s="34"/>
      <c r="D5" s="35"/>
      <c r="E5" s="34">
        <v>1</v>
      </c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>
        <f t="shared" ref="BK5:BK46" si="0">C5+E5+G5+I5+K5+M5+O5+Q5+S5+U5+W5+Y5+AA5+AC5+AE5+AG5+AI5+AK5+AM5+AO5+AQ5+AS5+AU5+AW5+AY5+BA5+BC5+BE5+BG5+BI5</f>
        <v>1</v>
      </c>
      <c r="BL5" s="35">
        <f t="shared" ref="BL5:BL46" si="1">D5+F5+H5+J5+L5+N5+P5+R5+T5+V5+X5+Z5+AB5+AD5+AF5+AH5+AJ5+AL5+AN5+AP5+AR5+AT5+AV5+AX5+AZ5+BB5+BD5+BF5+BH5+BJ5</f>
        <v>0</v>
      </c>
    </row>
    <row r="6" spans="1:64" ht="15.75" customHeight="1" x14ac:dyDescent="0.2">
      <c r="A6" s="132"/>
      <c r="B6" s="33" t="s">
        <v>103</v>
      </c>
      <c r="C6" s="34"/>
      <c r="D6" s="35"/>
      <c r="E6" s="34">
        <v>1</v>
      </c>
      <c r="F6" s="35"/>
      <c r="G6" s="34">
        <v>1</v>
      </c>
      <c r="H6" s="35"/>
      <c r="I6" s="34">
        <v>20</v>
      </c>
      <c r="J6" s="35"/>
      <c r="K6" s="34">
        <v>2</v>
      </c>
      <c r="L6" s="35"/>
      <c r="M6" s="34"/>
      <c r="N6" s="35"/>
      <c r="O6" s="34">
        <v>1</v>
      </c>
      <c r="P6" s="35"/>
      <c r="Q6" s="34"/>
      <c r="R6" s="35"/>
      <c r="S6" s="34"/>
      <c r="T6" s="35"/>
      <c r="U6" s="34">
        <v>2</v>
      </c>
      <c r="V6" s="35"/>
      <c r="W6" s="34">
        <v>1</v>
      </c>
      <c r="X6" s="35"/>
      <c r="Y6" s="34"/>
      <c r="Z6" s="35"/>
      <c r="AA6" s="34"/>
      <c r="AB6" s="35"/>
      <c r="AC6" s="34">
        <v>1</v>
      </c>
      <c r="AD6" s="35"/>
      <c r="AE6" s="34">
        <v>2</v>
      </c>
      <c r="AF6" s="35"/>
      <c r="AG6" s="34"/>
      <c r="AH6" s="35"/>
      <c r="AI6" s="34"/>
      <c r="AJ6" s="35"/>
      <c r="AK6" s="34"/>
      <c r="AL6" s="35">
        <v>1</v>
      </c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>
        <v>1</v>
      </c>
      <c r="AZ6" s="35"/>
      <c r="BA6" s="34"/>
      <c r="BB6" s="35"/>
      <c r="BC6" s="34"/>
      <c r="BD6" s="35"/>
      <c r="BE6" s="34"/>
      <c r="BF6" s="35"/>
      <c r="BG6" s="34"/>
      <c r="BH6" s="35"/>
      <c r="BI6" s="34"/>
      <c r="BJ6" s="35"/>
      <c r="BK6" s="34">
        <f t="shared" si="0"/>
        <v>32</v>
      </c>
      <c r="BL6" s="35">
        <f t="shared" si="1"/>
        <v>1</v>
      </c>
    </row>
    <row r="7" spans="1:64" ht="15.75" customHeight="1" x14ac:dyDescent="0.2">
      <c r="A7" s="132"/>
      <c r="B7" s="33" t="s">
        <v>104</v>
      </c>
      <c r="C7" s="34">
        <v>14</v>
      </c>
      <c r="D7" s="35"/>
      <c r="E7" s="34">
        <v>21</v>
      </c>
      <c r="F7" s="35">
        <v>3</v>
      </c>
      <c r="G7" s="34">
        <v>27</v>
      </c>
      <c r="H7" s="35"/>
      <c r="I7" s="34"/>
      <c r="J7" s="35"/>
      <c r="K7" s="34">
        <v>46</v>
      </c>
      <c r="L7" s="35"/>
      <c r="M7" s="34">
        <v>13</v>
      </c>
      <c r="N7" s="35"/>
      <c r="O7" s="34">
        <v>9</v>
      </c>
      <c r="P7" s="35"/>
      <c r="Q7" s="34">
        <v>12</v>
      </c>
      <c r="R7" s="35"/>
      <c r="S7" s="34">
        <v>14</v>
      </c>
      <c r="T7" s="35"/>
      <c r="U7" s="34">
        <v>7</v>
      </c>
      <c r="V7" s="35"/>
      <c r="W7" s="34">
        <v>11</v>
      </c>
      <c r="X7" s="35"/>
      <c r="Y7" s="34">
        <v>25</v>
      </c>
      <c r="Z7" s="35"/>
      <c r="AA7" s="34">
        <v>19</v>
      </c>
      <c r="AB7" s="35"/>
      <c r="AC7" s="34">
        <v>25</v>
      </c>
      <c r="AD7" s="35"/>
      <c r="AE7" s="34">
        <v>12</v>
      </c>
      <c r="AF7" s="35"/>
      <c r="AG7" s="34">
        <v>1</v>
      </c>
      <c r="AH7" s="35"/>
      <c r="AI7" s="34">
        <v>6</v>
      </c>
      <c r="AJ7" s="35"/>
      <c r="AK7" s="34">
        <v>33</v>
      </c>
      <c r="AL7" s="35"/>
      <c r="AM7" s="34">
        <v>28</v>
      </c>
      <c r="AN7" s="35"/>
      <c r="AO7" s="34">
        <v>23</v>
      </c>
      <c r="AP7" s="35"/>
      <c r="AQ7" s="34"/>
      <c r="AR7" s="35"/>
      <c r="AS7" s="34">
        <v>26</v>
      </c>
      <c r="AT7" s="35"/>
      <c r="AU7" s="34">
        <v>27</v>
      </c>
      <c r="AV7" s="35"/>
      <c r="AW7" s="34">
        <v>27</v>
      </c>
      <c r="AX7" s="35"/>
      <c r="AY7" s="34">
        <v>17</v>
      </c>
      <c r="AZ7" s="35"/>
      <c r="BA7" s="34">
        <v>31</v>
      </c>
      <c r="BB7" s="35"/>
      <c r="BC7" s="34">
        <v>27</v>
      </c>
      <c r="BD7" s="35"/>
      <c r="BE7" s="34">
        <v>7</v>
      </c>
      <c r="BF7" s="35"/>
      <c r="BG7" s="34">
        <v>50</v>
      </c>
      <c r="BH7" s="35"/>
      <c r="BI7" s="34">
        <v>22</v>
      </c>
      <c r="BJ7" s="35"/>
      <c r="BK7" s="34">
        <f t="shared" si="0"/>
        <v>580</v>
      </c>
      <c r="BL7" s="35">
        <f t="shared" si="1"/>
        <v>3</v>
      </c>
    </row>
    <row r="8" spans="1:64" ht="15.75" customHeight="1" x14ac:dyDescent="0.2">
      <c r="A8" s="132"/>
      <c r="B8" s="33" t="s">
        <v>105</v>
      </c>
      <c r="C8" s="34">
        <v>5</v>
      </c>
      <c r="D8" s="35"/>
      <c r="E8" s="34">
        <v>9</v>
      </c>
      <c r="F8" s="35"/>
      <c r="G8" s="34">
        <v>13</v>
      </c>
      <c r="H8" s="35"/>
      <c r="I8" s="34">
        <v>6</v>
      </c>
      <c r="J8" s="35"/>
      <c r="K8" s="34">
        <v>23</v>
      </c>
      <c r="L8" s="35"/>
      <c r="M8" s="34">
        <v>15</v>
      </c>
      <c r="N8" s="35">
        <v>1</v>
      </c>
      <c r="O8" s="34">
        <v>19</v>
      </c>
      <c r="P8" s="35"/>
      <c r="Q8" s="34">
        <v>1</v>
      </c>
      <c r="R8" s="35"/>
      <c r="S8" s="34">
        <v>3</v>
      </c>
      <c r="T8" s="35"/>
      <c r="U8" s="34">
        <v>7</v>
      </c>
      <c r="V8" s="35"/>
      <c r="W8" s="34"/>
      <c r="X8" s="35"/>
      <c r="Y8" s="34"/>
      <c r="Z8" s="35"/>
      <c r="AA8" s="34">
        <v>36</v>
      </c>
      <c r="AB8" s="35"/>
      <c r="AC8" s="34">
        <v>20</v>
      </c>
      <c r="AD8" s="35"/>
      <c r="AE8" s="34">
        <v>9</v>
      </c>
      <c r="AF8" s="35"/>
      <c r="AG8" s="34"/>
      <c r="AH8" s="35"/>
      <c r="AI8" s="34"/>
      <c r="AJ8" s="35"/>
      <c r="AK8" s="34">
        <v>23</v>
      </c>
      <c r="AL8" s="35"/>
      <c r="AM8" s="34">
        <v>24</v>
      </c>
      <c r="AN8" s="35">
        <v>2</v>
      </c>
      <c r="AO8" s="34"/>
      <c r="AP8" s="35"/>
      <c r="AQ8" s="34"/>
      <c r="AR8" s="35"/>
      <c r="AS8" s="34">
        <v>10</v>
      </c>
      <c r="AT8" s="35"/>
      <c r="AU8" s="34">
        <v>7</v>
      </c>
      <c r="AV8" s="35"/>
      <c r="AW8" s="34"/>
      <c r="AX8" s="35"/>
      <c r="AY8" s="34">
        <v>18</v>
      </c>
      <c r="AZ8" s="35"/>
      <c r="BA8" s="34"/>
      <c r="BB8" s="35"/>
      <c r="BC8" s="34">
        <v>14</v>
      </c>
      <c r="BD8" s="35"/>
      <c r="BE8" s="34"/>
      <c r="BF8" s="35"/>
      <c r="BG8" s="34">
        <v>14</v>
      </c>
      <c r="BH8" s="35">
        <v>2</v>
      </c>
      <c r="BI8" s="34">
        <v>12</v>
      </c>
      <c r="BJ8" s="35"/>
      <c r="BK8" s="34">
        <f t="shared" si="0"/>
        <v>288</v>
      </c>
      <c r="BL8" s="35">
        <f t="shared" si="1"/>
        <v>5</v>
      </c>
    </row>
    <row r="9" spans="1:64" ht="15.75" customHeight="1" x14ac:dyDescent="0.2">
      <c r="A9" s="132"/>
      <c r="B9" s="33" t="s">
        <v>106</v>
      </c>
      <c r="C9" s="34">
        <v>13</v>
      </c>
      <c r="D9" s="35"/>
      <c r="E9" s="34"/>
      <c r="F9" s="35"/>
      <c r="G9" s="34">
        <v>2</v>
      </c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>
        <v>1</v>
      </c>
      <c r="T9" s="35"/>
      <c r="U9" s="34"/>
      <c r="V9" s="35"/>
      <c r="W9" s="34"/>
      <c r="X9" s="35"/>
      <c r="Y9" s="34"/>
      <c r="Z9" s="35"/>
      <c r="AA9" s="34">
        <v>3</v>
      </c>
      <c r="AB9" s="35"/>
      <c r="AC9" s="34"/>
      <c r="AD9" s="35"/>
      <c r="AE9" s="34"/>
      <c r="AF9" s="35"/>
      <c r="AG9" s="34"/>
      <c r="AH9" s="35"/>
      <c r="AI9" s="34">
        <v>12</v>
      </c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>
        <v>5</v>
      </c>
      <c r="AV9" s="35"/>
      <c r="AW9" s="34">
        <v>26</v>
      </c>
      <c r="AX9" s="35"/>
      <c r="AY9" s="34"/>
      <c r="AZ9" s="35"/>
      <c r="BA9" s="34">
        <v>8</v>
      </c>
      <c r="BB9" s="35"/>
      <c r="BC9" s="34"/>
      <c r="BD9" s="35"/>
      <c r="BE9" s="34"/>
      <c r="BF9" s="35"/>
      <c r="BG9" s="34">
        <v>3</v>
      </c>
      <c r="BH9" s="35"/>
      <c r="BI9" s="34">
        <v>11</v>
      </c>
      <c r="BJ9" s="35"/>
      <c r="BK9" s="34">
        <f t="shared" si="0"/>
        <v>84</v>
      </c>
      <c r="BL9" s="35">
        <f t="shared" si="1"/>
        <v>0</v>
      </c>
    </row>
    <row r="10" spans="1:64" ht="15.75" customHeight="1" x14ac:dyDescent="0.2">
      <c r="A10" s="132"/>
      <c r="B10" s="33" t="s">
        <v>107</v>
      </c>
      <c r="C10" s="34">
        <v>14</v>
      </c>
      <c r="D10" s="35"/>
      <c r="E10" s="34"/>
      <c r="F10" s="35"/>
      <c r="G10" s="34">
        <v>1</v>
      </c>
      <c r="H10" s="35"/>
      <c r="I10" s="34">
        <v>2</v>
      </c>
      <c r="J10" s="35"/>
      <c r="K10" s="34">
        <v>2</v>
      </c>
      <c r="L10" s="35"/>
      <c r="M10" s="34">
        <v>1</v>
      </c>
      <c r="N10" s="35"/>
      <c r="O10" s="34">
        <v>7</v>
      </c>
      <c r="P10" s="35"/>
      <c r="Q10" s="34">
        <v>13</v>
      </c>
      <c r="R10" s="35"/>
      <c r="S10" s="34">
        <v>1</v>
      </c>
      <c r="T10" s="35"/>
      <c r="U10" s="34"/>
      <c r="V10" s="35"/>
      <c r="W10" s="86"/>
      <c r="X10" s="35"/>
      <c r="Y10" s="86"/>
      <c r="Z10" s="35"/>
      <c r="AA10" s="34">
        <v>1</v>
      </c>
      <c r="AB10" s="35"/>
      <c r="AC10" s="34">
        <v>2</v>
      </c>
      <c r="AD10" s="35"/>
      <c r="AE10" s="34">
        <v>1</v>
      </c>
      <c r="AF10" s="35"/>
      <c r="AG10" s="34"/>
      <c r="AH10" s="35"/>
      <c r="AI10" s="34">
        <v>1</v>
      </c>
      <c r="AJ10" s="35"/>
      <c r="AK10" s="34">
        <v>1</v>
      </c>
      <c r="AL10" s="35"/>
      <c r="AM10" s="34"/>
      <c r="AN10" s="35"/>
      <c r="AO10" s="34">
        <v>12</v>
      </c>
      <c r="AP10" s="35"/>
      <c r="AQ10" s="34"/>
      <c r="AR10" s="35"/>
      <c r="AS10" s="34"/>
      <c r="AT10" s="35"/>
      <c r="AU10" s="34"/>
      <c r="AV10" s="35"/>
      <c r="AW10" s="34">
        <v>18</v>
      </c>
      <c r="AX10" s="35"/>
      <c r="AY10" s="34">
        <v>2</v>
      </c>
      <c r="AZ10" s="35"/>
      <c r="BA10" s="86"/>
      <c r="BB10" s="35"/>
      <c r="BC10" s="34"/>
      <c r="BD10" s="35"/>
      <c r="BE10" s="34"/>
      <c r="BF10" s="35"/>
      <c r="BG10" s="34">
        <v>4</v>
      </c>
      <c r="BH10" s="35"/>
      <c r="BI10" s="34">
        <v>3</v>
      </c>
      <c r="BJ10" s="35"/>
      <c r="BK10" s="34">
        <f t="shared" si="0"/>
        <v>86</v>
      </c>
      <c r="BL10" s="35">
        <f t="shared" si="1"/>
        <v>0</v>
      </c>
    </row>
    <row r="11" spans="1:64" ht="15.75" customHeight="1" x14ac:dyDescent="0.2">
      <c r="A11" s="132"/>
      <c r="B11" s="33" t="s">
        <v>108</v>
      </c>
      <c r="C11" s="34"/>
      <c r="D11" s="35">
        <v>2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>
        <f t="shared" si="0"/>
        <v>0</v>
      </c>
      <c r="BL11" s="35">
        <f t="shared" si="1"/>
        <v>2</v>
      </c>
    </row>
    <row r="12" spans="1:64" ht="15.75" customHeight="1" x14ac:dyDescent="0.2">
      <c r="A12" s="132"/>
      <c r="B12" s="33" t="s">
        <v>109</v>
      </c>
      <c r="C12" s="34"/>
      <c r="D12" s="35"/>
      <c r="E12" s="34">
        <v>10</v>
      </c>
      <c r="F12" s="35"/>
      <c r="G12" s="34">
        <v>4</v>
      </c>
      <c r="H12" s="35"/>
      <c r="I12" s="34">
        <v>1</v>
      </c>
      <c r="J12" s="35"/>
      <c r="K12" s="34">
        <v>1</v>
      </c>
      <c r="L12" s="35"/>
      <c r="M12" s="34">
        <v>3</v>
      </c>
      <c r="N12" s="35"/>
      <c r="O12" s="34"/>
      <c r="P12" s="35"/>
      <c r="Q12" s="34"/>
      <c r="R12" s="35"/>
      <c r="S12" s="34"/>
      <c r="T12" s="35"/>
      <c r="U12" s="34">
        <v>5</v>
      </c>
      <c r="V12" s="35"/>
      <c r="W12" s="34"/>
      <c r="X12" s="35"/>
      <c r="Y12" s="34"/>
      <c r="Z12" s="35"/>
      <c r="AA12" s="34"/>
      <c r="AB12" s="35"/>
      <c r="AC12" s="34">
        <v>5</v>
      </c>
      <c r="AD12" s="35"/>
      <c r="AE12" s="34">
        <v>4</v>
      </c>
      <c r="AF12" s="35"/>
      <c r="AG12" s="34"/>
      <c r="AH12" s="35"/>
      <c r="AI12" s="34"/>
      <c r="AJ12" s="35"/>
      <c r="AK12" s="34">
        <v>8</v>
      </c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>
        <v>1</v>
      </c>
      <c r="AZ12" s="35"/>
      <c r="BA12" s="34"/>
      <c r="BB12" s="35"/>
      <c r="BC12" s="34">
        <v>1</v>
      </c>
      <c r="BD12" s="35"/>
      <c r="BE12" s="34"/>
      <c r="BF12" s="35"/>
      <c r="BG12" s="34">
        <v>2</v>
      </c>
      <c r="BH12" s="35"/>
      <c r="BI12" s="34"/>
      <c r="BJ12" s="35"/>
      <c r="BK12" s="34">
        <f t="shared" si="0"/>
        <v>45</v>
      </c>
      <c r="BL12" s="35">
        <f t="shared" si="1"/>
        <v>0</v>
      </c>
    </row>
    <row r="13" spans="1:64" ht="15.75" customHeight="1" x14ac:dyDescent="0.2">
      <c r="A13" s="132"/>
      <c r="B13" s="33" t="s">
        <v>110</v>
      </c>
      <c r="C13" s="34"/>
      <c r="D13" s="35"/>
      <c r="E13" s="34"/>
      <c r="F13" s="35"/>
      <c r="G13" s="34">
        <v>1</v>
      </c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>
        <v>1</v>
      </c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>
        <f t="shared" si="0"/>
        <v>2</v>
      </c>
      <c r="BL13" s="35">
        <f t="shared" si="1"/>
        <v>0</v>
      </c>
    </row>
    <row r="14" spans="1:64" ht="15.75" customHeight="1" x14ac:dyDescent="0.2">
      <c r="A14" s="132"/>
      <c r="B14" s="33" t="s">
        <v>111</v>
      </c>
      <c r="C14" s="34">
        <v>1</v>
      </c>
      <c r="D14" s="35">
        <v>10</v>
      </c>
      <c r="E14" s="34">
        <v>10</v>
      </c>
      <c r="F14" s="35">
        <v>14</v>
      </c>
      <c r="G14" s="34">
        <v>3</v>
      </c>
      <c r="H14" s="35">
        <v>7</v>
      </c>
      <c r="I14" s="34">
        <v>5</v>
      </c>
      <c r="J14" s="35">
        <v>23</v>
      </c>
      <c r="K14" s="34"/>
      <c r="L14" s="35">
        <v>13</v>
      </c>
      <c r="M14" s="34"/>
      <c r="N14" s="35">
        <v>52</v>
      </c>
      <c r="O14" s="34">
        <v>3</v>
      </c>
      <c r="P14" s="35"/>
      <c r="Q14" s="34"/>
      <c r="R14" s="35">
        <v>14</v>
      </c>
      <c r="S14" s="34">
        <v>3</v>
      </c>
      <c r="T14" s="35">
        <v>76</v>
      </c>
      <c r="U14" s="34"/>
      <c r="V14" s="35">
        <v>34</v>
      </c>
      <c r="W14" s="34">
        <v>5</v>
      </c>
      <c r="X14" s="35"/>
      <c r="Y14" s="34">
        <v>4</v>
      </c>
      <c r="Z14" s="35">
        <v>22</v>
      </c>
      <c r="AA14" s="34">
        <v>2</v>
      </c>
      <c r="AB14" s="35">
        <v>5</v>
      </c>
      <c r="AC14" s="34">
        <v>5</v>
      </c>
      <c r="AD14" s="35">
        <v>19</v>
      </c>
      <c r="AE14" s="34">
        <v>2</v>
      </c>
      <c r="AF14" s="35">
        <v>41</v>
      </c>
      <c r="AG14" s="34">
        <v>27</v>
      </c>
      <c r="AH14" s="35">
        <v>70</v>
      </c>
      <c r="AI14" s="34"/>
      <c r="AJ14" s="35">
        <v>6</v>
      </c>
      <c r="AK14" s="34"/>
      <c r="AL14" s="35">
        <v>20</v>
      </c>
      <c r="AM14" s="34">
        <v>2</v>
      </c>
      <c r="AN14" s="35">
        <v>37</v>
      </c>
      <c r="AO14" s="34">
        <v>4</v>
      </c>
      <c r="AP14" s="35">
        <v>53</v>
      </c>
      <c r="AQ14" s="34">
        <v>8</v>
      </c>
      <c r="AR14" s="35">
        <v>92</v>
      </c>
      <c r="AS14" s="34">
        <v>3</v>
      </c>
      <c r="AT14" s="35">
        <v>11</v>
      </c>
      <c r="AU14" s="34"/>
      <c r="AV14" s="35">
        <v>31</v>
      </c>
      <c r="AW14" s="34">
        <v>1</v>
      </c>
      <c r="AX14" s="35">
        <v>28</v>
      </c>
      <c r="AY14" s="34">
        <v>1</v>
      </c>
      <c r="AZ14" s="35">
        <v>26</v>
      </c>
      <c r="BA14" s="34">
        <v>2</v>
      </c>
      <c r="BB14" s="35">
        <v>1</v>
      </c>
      <c r="BC14" s="34">
        <v>5</v>
      </c>
      <c r="BD14" s="35">
        <v>2</v>
      </c>
      <c r="BE14" s="34">
        <v>3</v>
      </c>
      <c r="BF14" s="35">
        <v>1</v>
      </c>
      <c r="BG14" s="34"/>
      <c r="BH14" s="35"/>
      <c r="BI14" s="34">
        <v>2</v>
      </c>
      <c r="BJ14" s="35">
        <v>14</v>
      </c>
      <c r="BK14" s="34">
        <f t="shared" si="0"/>
        <v>101</v>
      </c>
      <c r="BL14" s="35">
        <f t="shared" si="1"/>
        <v>722</v>
      </c>
    </row>
    <row r="15" spans="1:64" ht="15.75" customHeight="1" x14ac:dyDescent="0.2">
      <c r="A15" s="132"/>
      <c r="B15" s="33" t="s">
        <v>112</v>
      </c>
      <c r="C15" s="34">
        <v>13</v>
      </c>
      <c r="D15" s="35"/>
      <c r="E15" s="34"/>
      <c r="F15" s="35"/>
      <c r="G15" s="34">
        <v>24</v>
      </c>
      <c r="H15" s="35"/>
      <c r="I15" s="34">
        <v>38</v>
      </c>
      <c r="J15" s="35"/>
      <c r="K15" s="34">
        <v>1</v>
      </c>
      <c r="L15" s="35"/>
      <c r="M15" s="34">
        <v>7</v>
      </c>
      <c r="N15" s="35"/>
      <c r="O15" s="34">
        <v>31</v>
      </c>
      <c r="P15" s="35"/>
      <c r="Q15" s="34"/>
      <c r="R15" s="35"/>
      <c r="S15" s="34"/>
      <c r="T15" s="35"/>
      <c r="U15" s="34">
        <v>2</v>
      </c>
      <c r="V15" s="35">
        <v>1</v>
      </c>
      <c r="W15" s="34"/>
      <c r="X15" s="35"/>
      <c r="Y15" s="34"/>
      <c r="Z15" s="35"/>
      <c r="AA15" s="34">
        <v>19</v>
      </c>
      <c r="AB15" s="35"/>
      <c r="AC15" s="34">
        <v>19</v>
      </c>
      <c r="AD15" s="35"/>
      <c r="AE15" s="34">
        <v>2</v>
      </c>
      <c r="AF15" s="35"/>
      <c r="AG15" s="34"/>
      <c r="AH15" s="35"/>
      <c r="AI15" s="34">
        <v>2</v>
      </c>
      <c r="AJ15" s="35"/>
      <c r="AK15" s="34">
        <v>10</v>
      </c>
      <c r="AL15" s="35">
        <v>1</v>
      </c>
      <c r="AM15" s="34">
        <v>32</v>
      </c>
      <c r="AN15" s="35">
        <v>1</v>
      </c>
      <c r="AO15" s="34"/>
      <c r="AP15" s="35"/>
      <c r="AQ15" s="34"/>
      <c r="AR15" s="35"/>
      <c r="AS15" s="34">
        <v>11</v>
      </c>
      <c r="AT15" s="35"/>
      <c r="AU15" s="34">
        <v>12</v>
      </c>
      <c r="AV15" s="35"/>
      <c r="AW15" s="34"/>
      <c r="AX15" s="35"/>
      <c r="AY15" s="34">
        <v>26</v>
      </c>
      <c r="AZ15" s="35"/>
      <c r="BA15" s="34"/>
      <c r="BB15" s="35"/>
      <c r="BC15" s="34">
        <v>6</v>
      </c>
      <c r="BD15" s="35"/>
      <c r="BE15" s="34">
        <v>14</v>
      </c>
      <c r="BF15" s="35"/>
      <c r="BG15" s="34">
        <v>22</v>
      </c>
      <c r="BH15" s="35"/>
      <c r="BI15" s="34">
        <v>14</v>
      </c>
      <c r="BJ15" s="35"/>
      <c r="BK15" s="34">
        <f t="shared" si="0"/>
        <v>305</v>
      </c>
      <c r="BL15" s="35">
        <f t="shared" si="1"/>
        <v>3</v>
      </c>
    </row>
    <row r="16" spans="1:64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>
        <v>1</v>
      </c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>
        <v>1</v>
      </c>
      <c r="AD16" s="35"/>
      <c r="AE16" s="34"/>
      <c r="AF16" s="35">
        <v>1</v>
      </c>
      <c r="AG16" s="34"/>
      <c r="AH16" s="35"/>
      <c r="AI16" s="34"/>
      <c r="AJ16" s="35"/>
      <c r="AK16" s="34">
        <v>1</v>
      </c>
      <c r="AL16" s="35"/>
      <c r="AM16" s="34">
        <v>2</v>
      </c>
      <c r="AN16" s="35"/>
      <c r="AO16" s="34">
        <v>2</v>
      </c>
      <c r="AP16" s="35"/>
      <c r="AQ16" s="34"/>
      <c r="AR16" s="35"/>
      <c r="AS16" s="34">
        <v>2</v>
      </c>
      <c r="AT16" s="35">
        <v>2</v>
      </c>
      <c r="AU16" s="34">
        <v>4</v>
      </c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>
        <v>4</v>
      </c>
      <c r="BH16" s="35"/>
      <c r="BI16" s="34">
        <v>1</v>
      </c>
      <c r="BJ16" s="35"/>
      <c r="BK16" s="34">
        <f t="shared" si="0"/>
        <v>17</v>
      </c>
      <c r="BL16" s="35">
        <f t="shared" si="1"/>
        <v>4</v>
      </c>
    </row>
    <row r="17" spans="1:6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>
        <v>6</v>
      </c>
      <c r="L17" s="35"/>
      <c r="M17" s="34">
        <v>1</v>
      </c>
      <c r="N17" s="35"/>
      <c r="O17" s="34"/>
      <c r="P17" s="35"/>
      <c r="Q17" s="34">
        <v>1</v>
      </c>
      <c r="R17" s="35"/>
      <c r="S17" s="34"/>
      <c r="T17" s="35"/>
      <c r="U17" s="34"/>
      <c r="V17" s="35"/>
      <c r="W17" s="34"/>
      <c r="X17" s="35"/>
      <c r="Y17" s="34">
        <v>9</v>
      </c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>
        <v>8</v>
      </c>
      <c r="BJ17" s="35"/>
      <c r="BK17" s="34">
        <f t="shared" si="0"/>
        <v>25</v>
      </c>
      <c r="BL17" s="35">
        <f t="shared" si="1"/>
        <v>0</v>
      </c>
    </row>
    <row r="18" spans="1:64" ht="15.75" customHeight="1" x14ac:dyDescent="0.2">
      <c r="A18" s="132"/>
      <c r="B18" s="33" t="s">
        <v>115</v>
      </c>
      <c r="C18" s="34"/>
      <c r="D18" s="35"/>
      <c r="E18" s="34">
        <v>1</v>
      </c>
      <c r="F18" s="35"/>
      <c r="G18" s="34">
        <v>2</v>
      </c>
      <c r="H18" s="35"/>
      <c r="I18" s="34">
        <v>1</v>
      </c>
      <c r="J18" s="35"/>
      <c r="K18" s="34"/>
      <c r="L18" s="35"/>
      <c r="M18" s="34">
        <v>1</v>
      </c>
      <c r="N18" s="35">
        <v>3</v>
      </c>
      <c r="O18" s="34">
        <v>15</v>
      </c>
      <c r="P18" s="35"/>
      <c r="Q18" s="34">
        <v>4</v>
      </c>
      <c r="R18" s="35"/>
      <c r="S18" s="34">
        <v>1</v>
      </c>
      <c r="T18" s="35">
        <v>1</v>
      </c>
      <c r="U18" s="34"/>
      <c r="V18" s="35">
        <v>3</v>
      </c>
      <c r="W18" s="34">
        <v>17</v>
      </c>
      <c r="X18" s="35"/>
      <c r="Y18" s="34"/>
      <c r="Z18" s="35"/>
      <c r="AA18" s="34">
        <v>5</v>
      </c>
      <c r="AB18" s="35"/>
      <c r="AC18" s="34">
        <v>1</v>
      </c>
      <c r="AD18" s="35">
        <v>3</v>
      </c>
      <c r="AE18" s="34"/>
      <c r="AF18" s="35">
        <v>5</v>
      </c>
      <c r="AG18" s="34"/>
      <c r="AH18" s="35"/>
      <c r="AI18" s="34">
        <v>1</v>
      </c>
      <c r="AJ18" s="35"/>
      <c r="AK18" s="34">
        <v>1</v>
      </c>
      <c r="AL18" s="35">
        <v>1</v>
      </c>
      <c r="AM18" s="34">
        <v>7</v>
      </c>
      <c r="AN18" s="35">
        <v>6</v>
      </c>
      <c r="AO18" s="34"/>
      <c r="AP18" s="35">
        <v>1</v>
      </c>
      <c r="AQ18" s="34"/>
      <c r="AR18" s="35"/>
      <c r="AS18" s="34"/>
      <c r="AT18" s="35">
        <v>2</v>
      </c>
      <c r="AU18" s="34">
        <v>6</v>
      </c>
      <c r="AV18" s="35"/>
      <c r="AW18" s="34"/>
      <c r="AX18" s="35"/>
      <c r="AY18" s="34">
        <v>3</v>
      </c>
      <c r="AZ18" s="35">
        <v>2</v>
      </c>
      <c r="BA18" s="34"/>
      <c r="BB18" s="35">
        <v>2</v>
      </c>
      <c r="BC18" s="34"/>
      <c r="BD18" s="35"/>
      <c r="BE18" s="34">
        <v>5</v>
      </c>
      <c r="BF18" s="35"/>
      <c r="BG18" s="34">
        <v>2</v>
      </c>
      <c r="BH18" s="35">
        <v>1</v>
      </c>
      <c r="BI18" s="34">
        <v>1</v>
      </c>
      <c r="BJ18" s="35">
        <v>1</v>
      </c>
      <c r="BK18" s="34">
        <f t="shared" si="0"/>
        <v>74</v>
      </c>
      <c r="BL18" s="35">
        <f t="shared" si="1"/>
        <v>31</v>
      </c>
    </row>
    <row r="19" spans="1:64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>
        <v>2</v>
      </c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>
        <f t="shared" si="0"/>
        <v>2</v>
      </c>
      <c r="BL19" s="35">
        <f t="shared" si="1"/>
        <v>0</v>
      </c>
    </row>
    <row r="20" spans="1:64" ht="15.75" customHeight="1" x14ac:dyDescent="0.2">
      <c r="A20" s="132"/>
      <c r="B20" s="33" t="s">
        <v>117</v>
      </c>
      <c r="C20" s="34">
        <v>1</v>
      </c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>
        <v>1</v>
      </c>
      <c r="AN20" s="35"/>
      <c r="AO20" s="34">
        <v>5</v>
      </c>
      <c r="AP20" s="35"/>
      <c r="AQ20" s="34"/>
      <c r="AR20" s="35"/>
      <c r="AS20" s="34"/>
      <c r="AT20" s="35"/>
      <c r="AU20" s="34">
        <v>6</v>
      </c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>
        <f t="shared" si="0"/>
        <v>13</v>
      </c>
      <c r="BL20" s="35">
        <f t="shared" si="1"/>
        <v>0</v>
      </c>
    </row>
    <row r="21" spans="1:6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>
        <f t="shared" si="0"/>
        <v>0</v>
      </c>
      <c r="BL21" s="35">
        <f t="shared" si="1"/>
        <v>0</v>
      </c>
    </row>
    <row r="22" spans="1:6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>
        <v>1</v>
      </c>
      <c r="AW22" s="34"/>
      <c r="AX22" s="35"/>
      <c r="AY22" s="34"/>
      <c r="AZ22" s="35"/>
      <c r="BA22" s="34">
        <v>1</v>
      </c>
      <c r="BB22" s="35"/>
      <c r="BC22" s="34"/>
      <c r="BD22" s="35"/>
      <c r="BE22" s="34"/>
      <c r="BF22" s="35"/>
      <c r="BG22" s="34"/>
      <c r="BH22" s="35"/>
      <c r="BI22" s="34"/>
      <c r="BJ22" s="35"/>
      <c r="BK22" s="34">
        <f t="shared" si="0"/>
        <v>1</v>
      </c>
      <c r="BL22" s="35">
        <f t="shared" si="1"/>
        <v>1</v>
      </c>
    </row>
    <row r="23" spans="1:64" ht="15.75" customHeight="1" x14ac:dyDescent="0.2">
      <c r="A23" s="132"/>
      <c r="B23" s="33" t="s">
        <v>120</v>
      </c>
      <c r="C23" s="34">
        <v>1</v>
      </c>
      <c r="D23" s="35"/>
      <c r="E23" s="34">
        <v>2</v>
      </c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>
        <v>1</v>
      </c>
      <c r="AB23" s="35"/>
      <c r="AC23" s="34">
        <v>2</v>
      </c>
      <c r="AD23" s="35"/>
      <c r="AE23" s="34"/>
      <c r="AF23" s="35"/>
      <c r="AG23" s="34">
        <v>1</v>
      </c>
      <c r="AH23" s="35"/>
      <c r="AI23" s="34"/>
      <c r="AJ23" s="35"/>
      <c r="AK23" s="34"/>
      <c r="AL23" s="35"/>
      <c r="AM23" s="34">
        <v>2</v>
      </c>
      <c r="AN23" s="35"/>
      <c r="AO23" s="34"/>
      <c r="AP23" s="35"/>
      <c r="AQ23" s="34"/>
      <c r="AR23" s="35"/>
      <c r="AS23" s="34"/>
      <c r="AT23" s="35"/>
      <c r="AU23" s="34">
        <v>1</v>
      </c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>
        <f t="shared" si="0"/>
        <v>10</v>
      </c>
      <c r="BL23" s="35">
        <f t="shared" si="1"/>
        <v>0</v>
      </c>
    </row>
    <row r="24" spans="1:64" ht="15.75" customHeight="1" x14ac:dyDescent="0.2">
      <c r="A24" s="132"/>
      <c r="B24" s="33" t="s">
        <v>121</v>
      </c>
      <c r="C24" s="34"/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>
        <v>1</v>
      </c>
      <c r="X24" s="35"/>
      <c r="Y24" s="34"/>
      <c r="Z24" s="35"/>
      <c r="AA24" s="34">
        <v>3</v>
      </c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>
        <v>1</v>
      </c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>
        <v>2</v>
      </c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>
        <f t="shared" si="0"/>
        <v>7</v>
      </c>
      <c r="BL24" s="35">
        <f t="shared" si="1"/>
        <v>0</v>
      </c>
    </row>
    <row r="25" spans="1:6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>
        <f t="shared" si="0"/>
        <v>0</v>
      </c>
      <c r="BL25" s="35">
        <f t="shared" si="1"/>
        <v>0</v>
      </c>
    </row>
    <row r="26" spans="1:6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>
        <f t="shared" si="0"/>
        <v>0</v>
      </c>
      <c r="BL26" s="38">
        <f t="shared" si="1"/>
        <v>0</v>
      </c>
    </row>
    <row r="27" spans="1:6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>
        <f t="shared" si="0"/>
        <v>0</v>
      </c>
      <c r="BL27" s="41">
        <f t="shared" si="1"/>
        <v>0</v>
      </c>
    </row>
    <row r="28" spans="1:6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>
        <f t="shared" si="0"/>
        <v>0</v>
      </c>
      <c r="BL28" s="35">
        <f t="shared" si="1"/>
        <v>0</v>
      </c>
    </row>
    <row r="29" spans="1:6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f t="shared" si="0"/>
        <v>0</v>
      </c>
      <c r="BL29" s="35">
        <f t="shared" si="1"/>
        <v>0</v>
      </c>
    </row>
    <row r="30" spans="1:6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>
        <v>1</v>
      </c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f t="shared" si="0"/>
        <v>1</v>
      </c>
      <c r="BL30" s="35">
        <f t="shared" si="1"/>
        <v>0</v>
      </c>
    </row>
    <row r="31" spans="1:6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>
        <f t="shared" si="0"/>
        <v>0</v>
      </c>
      <c r="BL31" s="35">
        <f t="shared" si="1"/>
        <v>0</v>
      </c>
    </row>
    <row r="32" spans="1:6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>
        <f t="shared" si="0"/>
        <v>0</v>
      </c>
      <c r="BL32" s="35">
        <f t="shared" si="1"/>
        <v>0</v>
      </c>
    </row>
    <row r="33" spans="1:6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>
        <f t="shared" si="0"/>
        <v>0</v>
      </c>
      <c r="BL33" s="35">
        <f t="shared" si="1"/>
        <v>0</v>
      </c>
    </row>
    <row r="34" spans="1:6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>
        <f t="shared" si="0"/>
        <v>0</v>
      </c>
      <c r="BL34" s="38">
        <f t="shared" si="1"/>
        <v>0</v>
      </c>
    </row>
    <row r="35" spans="1:64" ht="15.75" customHeight="1" x14ac:dyDescent="0.2">
      <c r="A35" s="127" t="s">
        <v>67</v>
      </c>
      <c r="B35" s="39" t="s">
        <v>231</v>
      </c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/>
      <c r="V35" s="41"/>
      <c r="W35" s="40"/>
      <c r="X35" s="41"/>
      <c r="Y35" s="40"/>
      <c r="Z35" s="41"/>
      <c r="AA35" s="40"/>
      <c r="AB35" s="41"/>
      <c r="AC35" s="40"/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/>
      <c r="AT35" s="41"/>
      <c r="AU35" s="40"/>
      <c r="AV35" s="41"/>
      <c r="AW35" s="40"/>
      <c r="AX35" s="41"/>
      <c r="AY35" s="40"/>
      <c r="AZ35" s="41"/>
      <c r="BA35" s="40"/>
      <c r="BB35" s="41"/>
      <c r="BC35" s="40"/>
      <c r="BD35" s="41"/>
      <c r="BE35" s="40"/>
      <c r="BF35" s="41"/>
      <c r="BG35" s="40"/>
      <c r="BH35" s="41"/>
      <c r="BI35" s="40"/>
      <c r="BJ35" s="41"/>
      <c r="BK35" s="40">
        <f t="shared" si="0"/>
        <v>0</v>
      </c>
      <c r="BL35" s="41">
        <f t="shared" si="1"/>
        <v>0</v>
      </c>
    </row>
    <row r="36" spans="1:64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>
        <f t="shared" si="0"/>
        <v>0</v>
      </c>
      <c r="BL36" s="35">
        <f t="shared" si="1"/>
        <v>0</v>
      </c>
    </row>
    <row r="37" spans="1:64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>
        <f t="shared" si="0"/>
        <v>0</v>
      </c>
      <c r="BL37" s="35">
        <f t="shared" si="1"/>
        <v>0</v>
      </c>
    </row>
    <row r="38" spans="1:64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>
        <f t="shared" si="0"/>
        <v>0</v>
      </c>
      <c r="BL38" s="35">
        <f t="shared" si="1"/>
        <v>0</v>
      </c>
    </row>
    <row r="39" spans="1:64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>
        <f t="shared" si="0"/>
        <v>0</v>
      </c>
      <c r="BL39" s="35">
        <f t="shared" si="1"/>
        <v>0</v>
      </c>
    </row>
    <row r="40" spans="1:64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>
        <f t="shared" si="0"/>
        <v>0</v>
      </c>
      <c r="BL40" s="35">
        <f t="shared" si="1"/>
        <v>0</v>
      </c>
    </row>
    <row r="41" spans="1:64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>
        <f t="shared" si="0"/>
        <v>0</v>
      </c>
      <c r="BL41" s="35">
        <f t="shared" si="1"/>
        <v>0</v>
      </c>
    </row>
    <row r="42" spans="1:64" ht="15.75" customHeight="1" x14ac:dyDescent="0.2">
      <c r="A42" s="132"/>
      <c r="B42" s="33" t="s">
        <v>75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>
        <f t="shared" si="0"/>
        <v>0</v>
      </c>
      <c r="BL42" s="35">
        <f t="shared" si="1"/>
        <v>0</v>
      </c>
    </row>
    <row r="43" spans="1:64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>
        <f t="shared" si="0"/>
        <v>0</v>
      </c>
      <c r="BL43" s="35">
        <f t="shared" si="1"/>
        <v>0</v>
      </c>
    </row>
    <row r="44" spans="1:64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>
        <f t="shared" si="0"/>
        <v>0</v>
      </c>
      <c r="BL44" s="35">
        <f t="shared" si="1"/>
        <v>0</v>
      </c>
    </row>
    <row r="45" spans="1:64" ht="15.75" customHeight="1" x14ac:dyDescent="0.2">
      <c r="BK45" s="23">
        <f t="shared" si="0"/>
        <v>0</v>
      </c>
      <c r="BL45" s="23">
        <f t="shared" si="1"/>
        <v>0</v>
      </c>
    </row>
    <row r="46" spans="1:64" ht="15.75" customHeight="1" x14ac:dyDescent="0.2">
      <c r="B46" s="33" t="s">
        <v>173</v>
      </c>
      <c r="C46" s="34"/>
      <c r="D46" s="35"/>
      <c r="E46" s="40">
        <v>1</v>
      </c>
      <c r="F46" s="41"/>
      <c r="G46" s="40"/>
      <c r="H46" s="41"/>
      <c r="I46" s="40"/>
      <c r="J46" s="41"/>
      <c r="K46" s="40"/>
      <c r="L46" s="41"/>
      <c r="M46" s="40"/>
      <c r="N46" s="41"/>
      <c r="O46" s="40"/>
      <c r="P46" s="41"/>
      <c r="Q46" s="40"/>
      <c r="R46" s="41"/>
      <c r="S46" s="40"/>
      <c r="T46" s="41"/>
      <c r="U46" s="40"/>
      <c r="V46" s="41"/>
      <c r="W46" s="40"/>
      <c r="X46" s="41"/>
      <c r="Y46" s="40"/>
      <c r="Z46" s="41"/>
      <c r="AA46" s="40"/>
      <c r="AB46" s="41"/>
      <c r="AC46" s="40"/>
      <c r="AD46" s="41"/>
      <c r="AE46" s="40"/>
      <c r="AF46" s="41"/>
      <c r="AG46" s="40"/>
      <c r="AH46" s="41"/>
      <c r="AI46" s="40"/>
      <c r="AJ46" s="41"/>
      <c r="AK46" s="40"/>
      <c r="AL46" s="41"/>
      <c r="AM46" s="40"/>
      <c r="AN46" s="41"/>
      <c r="AO46" s="40"/>
      <c r="AP46" s="41"/>
      <c r="AQ46" s="40"/>
      <c r="AR46" s="41"/>
      <c r="AS46" s="40"/>
      <c r="AT46" s="41"/>
      <c r="AU46" s="40"/>
      <c r="AV46" s="41"/>
      <c r="AW46" s="40"/>
      <c r="AX46" s="41"/>
      <c r="AY46" s="40"/>
      <c r="AZ46" s="41"/>
      <c r="BA46" s="40"/>
      <c r="BB46" s="41"/>
      <c r="BC46" s="40"/>
      <c r="BD46" s="41"/>
      <c r="BE46" s="40"/>
      <c r="BF46" s="41"/>
      <c r="BG46" s="40"/>
      <c r="BH46" s="41"/>
      <c r="BI46" s="40"/>
      <c r="BJ46" s="41"/>
      <c r="BK46" s="40">
        <f t="shared" si="0"/>
        <v>1</v>
      </c>
      <c r="BL46" s="41">
        <f t="shared" si="1"/>
        <v>0</v>
      </c>
    </row>
    <row r="47" spans="1:64" ht="15.75" customHeight="1" x14ac:dyDescent="0.2">
      <c r="B47" s="33" t="s">
        <v>174</v>
      </c>
    </row>
    <row r="48" spans="1:64" ht="15.75" customHeight="1" x14ac:dyDescent="0.2">
      <c r="B48" s="33" t="s">
        <v>175</v>
      </c>
    </row>
    <row r="49" spans="2:64" ht="15.75" customHeight="1" x14ac:dyDescent="0.2">
      <c r="B49" s="74" t="s">
        <v>199</v>
      </c>
    </row>
    <row r="50" spans="2:64" ht="15.75" customHeight="1" x14ac:dyDescent="0.2">
      <c r="B50" s="33" t="s">
        <v>200</v>
      </c>
    </row>
    <row r="51" spans="2:64" ht="15.75" customHeight="1" x14ac:dyDescent="0.2">
      <c r="B51" s="33" t="s">
        <v>201</v>
      </c>
    </row>
    <row r="52" spans="2:64" ht="15.75" customHeight="1" x14ac:dyDescent="0.2">
      <c r="B52" s="33" t="s">
        <v>202</v>
      </c>
    </row>
    <row r="53" spans="2:64" ht="15.75" customHeight="1" x14ac:dyDescent="0.2">
      <c r="B53" s="74" t="s">
        <v>203</v>
      </c>
    </row>
    <row r="54" spans="2:64" ht="15.75" customHeight="1" x14ac:dyDescent="0.2">
      <c r="B54" s="33" t="s">
        <v>211</v>
      </c>
    </row>
    <row r="55" spans="2:64" ht="15.75" customHeight="1" x14ac:dyDescent="0.2">
      <c r="B55" s="33" t="s">
        <v>212</v>
      </c>
    </row>
    <row r="56" spans="2:64" ht="15.75" customHeight="1" x14ac:dyDescent="0.2">
      <c r="B56" s="33" t="s">
        <v>213</v>
      </c>
    </row>
    <row r="57" spans="2:64" ht="15.75" customHeight="1" x14ac:dyDescent="0.2">
      <c r="B57" s="74" t="s">
        <v>216</v>
      </c>
    </row>
    <row r="58" spans="2:64" ht="15.75" customHeight="1" x14ac:dyDescent="0.2">
      <c r="B58" s="33" t="s">
        <v>217</v>
      </c>
      <c r="C58" s="34"/>
      <c r="D58" s="35"/>
      <c r="E58" s="40"/>
      <c r="F58" s="41"/>
      <c r="G58" s="40"/>
      <c r="H58" s="41"/>
      <c r="I58" s="40"/>
      <c r="J58" s="41"/>
      <c r="K58" s="40"/>
      <c r="L58" s="41"/>
      <c r="M58" s="40"/>
      <c r="N58" s="41"/>
      <c r="O58" s="40"/>
      <c r="P58" s="41"/>
      <c r="Q58" s="40"/>
      <c r="R58" s="41"/>
      <c r="S58" s="40"/>
      <c r="T58" s="41"/>
      <c r="U58" s="40"/>
      <c r="V58" s="41"/>
      <c r="W58" s="40">
        <v>61</v>
      </c>
      <c r="X58" s="41"/>
      <c r="Y58" s="40">
        <v>30</v>
      </c>
      <c r="Z58" s="41"/>
      <c r="AA58" s="40"/>
      <c r="AB58" s="41"/>
      <c r="AC58" s="40"/>
      <c r="AD58" s="41"/>
      <c r="AE58" s="40"/>
      <c r="AF58" s="41"/>
      <c r="AG58" s="40"/>
      <c r="AH58" s="41"/>
      <c r="AI58" s="40"/>
      <c r="AJ58" s="41"/>
      <c r="AK58" s="40"/>
      <c r="AL58" s="41"/>
      <c r="AM58" s="40"/>
      <c r="AN58" s="41"/>
      <c r="AO58" s="40"/>
      <c r="AP58" s="41"/>
      <c r="AQ58" s="40"/>
      <c r="AR58" s="41"/>
      <c r="AS58" s="40"/>
      <c r="AT58" s="41"/>
      <c r="AU58" s="40"/>
      <c r="AV58" s="41"/>
      <c r="AW58" s="40"/>
      <c r="AX58" s="41"/>
      <c r="AY58" s="40"/>
      <c r="AZ58" s="41"/>
      <c r="BA58" s="40">
        <v>52</v>
      </c>
      <c r="BB58" s="41"/>
      <c r="BC58" s="40"/>
      <c r="BD58" s="41"/>
      <c r="BE58" s="40"/>
      <c r="BF58" s="41"/>
      <c r="BG58" s="40"/>
      <c r="BH58" s="41"/>
      <c r="BI58" s="40"/>
      <c r="BJ58" s="41"/>
      <c r="BK58" s="40">
        <f t="shared" ref="BK58" si="2">C58+E58+G58+I58+K58+M58+O58+Q58+S58+U58+W58+Y58+AA58+AC58+AE58+AG58+AI58+AK58+AM58+AO58+AQ58+AS58+AU58+AW58+AY58+BA58+BC58+BE58+BG58+BI58</f>
        <v>143</v>
      </c>
      <c r="BL58" s="41">
        <f t="shared" ref="BL58" si="3">D58+F58+H58+J58+L58+N58+P58+R58+T58+V58+X58+Z58+AB58+AD58+AF58+AH58+AJ58+AL58+AN58+AP58+AR58+AT58+AV58+AX58+AZ58+BB58+BD58+BF58+BH58+BJ58</f>
        <v>0</v>
      </c>
    </row>
    <row r="59" spans="2:64" ht="15.75" customHeight="1" x14ac:dyDescent="0.2"/>
    <row r="60" spans="2:64" ht="15.75" customHeight="1" x14ac:dyDescent="0.2"/>
    <row r="61" spans="2:64" ht="15.75" customHeight="1" x14ac:dyDescent="0.2"/>
    <row r="62" spans="2:64" ht="15.75" customHeight="1" x14ac:dyDescent="0.2"/>
    <row r="63" spans="2:64" ht="15.75" customHeight="1" x14ac:dyDescent="0.2"/>
    <row r="64" spans="2: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5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7:A34"/>
    <mergeCell ref="A35:A44"/>
    <mergeCell ref="AS2:AT2"/>
    <mergeCell ref="AU2:AV2"/>
    <mergeCell ref="AW2:AX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BK2:BL2"/>
    <mergeCell ref="BE2:BF2"/>
    <mergeCell ref="BG2:BH2"/>
    <mergeCell ref="BI2:BJ2"/>
    <mergeCell ref="A4:A26"/>
    <mergeCell ref="AY2:AZ2"/>
    <mergeCell ref="BA2:BB2"/>
    <mergeCell ref="BC2:BD2"/>
    <mergeCell ref="AE2:AF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3F92-63A7-464A-ACA7-CB578D4B088C}">
  <sheetPr>
    <outlinePr summaryBelow="0" summaryRight="0"/>
  </sheetPr>
  <dimension ref="A1:BL100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64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82</v>
      </c>
      <c r="BL2" s="123"/>
    </row>
    <row r="3" spans="1:6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</row>
    <row r="4" spans="1:64" ht="15.75" customHeight="1" x14ac:dyDescent="0.2">
      <c r="A4" s="124" t="s">
        <v>34</v>
      </c>
      <c r="B4" s="30" t="s">
        <v>101</v>
      </c>
      <c r="C4" s="31">
        <v>3</v>
      </c>
      <c r="D4" s="32"/>
      <c r="E4" s="31"/>
      <c r="F4" s="32"/>
      <c r="G4" s="31">
        <v>1</v>
      </c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>
        <f>C4+E4+G4+I4+K4+M4+O4+Q4+S4+U4+W4+Y4+AA4+AC4+AE4+AG4+AI4+AK4+AM4+AO4+AQ4+AS4+AU4+AW4+AY4+BA4+BC4+BE4+BG4+BI4</f>
        <v>4</v>
      </c>
      <c r="BL4" s="32">
        <f>D4+F4+H4+J4+L4+N4+P4+R4+T4+V4+X4+Z4+AB4+AD4+AF4+AH4+AJ4+AL4+AN4+AP4+AR4+AT4+AV4+AX4+AZ4+BB4+BD4+BF4+BH4+BJ4</f>
        <v>0</v>
      </c>
    </row>
    <row r="5" spans="1:6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>
        <f t="shared" ref="BK5:BL44" si="0">C5+E5+G5+I5+K5+M5+O5+Q5+S5+U5+W5+Y5+AA5+AC5+AE5+AG5+AI5+AK5+AM5+AO5+AQ5+AS5+AU5+AW5+AY5+BA5+BC5+BE5+BG5+BI5</f>
        <v>0</v>
      </c>
      <c r="BL5" s="35">
        <f t="shared" si="0"/>
        <v>0</v>
      </c>
    </row>
    <row r="6" spans="1:64" ht="15.75" customHeight="1" x14ac:dyDescent="0.2">
      <c r="A6" s="132"/>
      <c r="B6" s="33" t="s">
        <v>103</v>
      </c>
      <c r="C6" s="34">
        <v>3</v>
      </c>
      <c r="D6" s="35"/>
      <c r="E6" s="34">
        <v>4</v>
      </c>
      <c r="F6" s="35"/>
      <c r="G6" s="34">
        <v>4</v>
      </c>
      <c r="H6" s="35">
        <v>1</v>
      </c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/>
      <c r="BB6" s="35"/>
      <c r="BC6" s="34"/>
      <c r="BD6" s="35"/>
      <c r="BE6" s="34"/>
      <c r="BF6" s="35"/>
      <c r="BG6" s="34"/>
      <c r="BH6" s="35"/>
      <c r="BI6" s="34"/>
      <c r="BJ6" s="35"/>
      <c r="BK6" s="34">
        <f t="shared" si="0"/>
        <v>11</v>
      </c>
      <c r="BL6" s="35">
        <f t="shared" si="0"/>
        <v>1</v>
      </c>
    </row>
    <row r="7" spans="1:64" ht="15.75" customHeight="1" x14ac:dyDescent="0.2">
      <c r="A7" s="132"/>
      <c r="B7" s="33" t="s">
        <v>104</v>
      </c>
      <c r="C7" s="34">
        <v>21</v>
      </c>
      <c r="D7" s="35">
        <v>1</v>
      </c>
      <c r="E7" s="34">
        <v>16</v>
      </c>
      <c r="F7" s="35"/>
      <c r="G7" s="34">
        <v>10</v>
      </c>
      <c r="H7" s="35">
        <v>1</v>
      </c>
      <c r="I7" s="34"/>
      <c r="J7" s="35"/>
      <c r="K7" s="34"/>
      <c r="L7" s="35"/>
      <c r="M7" s="34"/>
      <c r="N7" s="35"/>
      <c r="O7" s="34"/>
      <c r="P7" s="35"/>
      <c r="Q7" s="34"/>
      <c r="R7" s="35"/>
      <c r="S7" s="34"/>
      <c r="T7" s="35"/>
      <c r="U7" s="34"/>
      <c r="V7" s="35"/>
      <c r="W7" s="34"/>
      <c r="X7" s="35"/>
      <c r="Y7" s="34"/>
      <c r="Z7" s="35"/>
      <c r="AA7" s="34"/>
      <c r="AB7" s="35"/>
      <c r="AC7" s="34"/>
      <c r="AD7" s="35"/>
      <c r="AE7" s="34"/>
      <c r="AF7" s="35"/>
      <c r="AG7" s="34"/>
      <c r="AH7" s="35"/>
      <c r="AI7" s="34"/>
      <c r="AJ7" s="35"/>
      <c r="AK7" s="34"/>
      <c r="AL7" s="35"/>
      <c r="AM7" s="34"/>
      <c r="AN7" s="35"/>
      <c r="AO7" s="34"/>
      <c r="AP7" s="35"/>
      <c r="AQ7" s="34"/>
      <c r="AR7" s="35"/>
      <c r="AS7" s="34"/>
      <c r="AT7" s="35"/>
      <c r="AU7" s="34"/>
      <c r="AV7" s="35"/>
      <c r="AW7" s="34"/>
      <c r="AX7" s="35"/>
      <c r="AY7" s="34"/>
      <c r="AZ7" s="35"/>
      <c r="BA7" s="34"/>
      <c r="BB7" s="35"/>
      <c r="BC7" s="34"/>
      <c r="BD7" s="35"/>
      <c r="BE7" s="34"/>
      <c r="BF7" s="35"/>
      <c r="BG7" s="34"/>
      <c r="BH7" s="35"/>
      <c r="BI7" s="34"/>
      <c r="BJ7" s="35"/>
      <c r="BK7" s="34">
        <f t="shared" si="0"/>
        <v>47</v>
      </c>
      <c r="BL7" s="35">
        <f t="shared" si="0"/>
        <v>2</v>
      </c>
    </row>
    <row r="8" spans="1:64" ht="15.75" customHeight="1" x14ac:dyDescent="0.2">
      <c r="A8" s="132"/>
      <c r="B8" s="33" t="s">
        <v>105</v>
      </c>
      <c r="C8" s="34">
        <v>5</v>
      </c>
      <c r="D8" s="35"/>
      <c r="E8" s="34">
        <v>5</v>
      </c>
      <c r="F8" s="35"/>
      <c r="G8" s="34">
        <v>2</v>
      </c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5"/>
      <c r="W8" s="34"/>
      <c r="X8" s="35"/>
      <c r="Y8" s="34"/>
      <c r="Z8" s="35"/>
      <c r="AA8" s="34"/>
      <c r="AB8" s="35"/>
      <c r="AC8" s="34"/>
      <c r="AD8" s="35"/>
      <c r="AE8" s="34"/>
      <c r="AF8" s="35"/>
      <c r="AG8" s="34"/>
      <c r="AH8" s="35"/>
      <c r="AI8" s="34"/>
      <c r="AJ8" s="35"/>
      <c r="AK8" s="34"/>
      <c r="AL8" s="35"/>
      <c r="AM8" s="34"/>
      <c r="AN8" s="35"/>
      <c r="AO8" s="34"/>
      <c r="AP8" s="35"/>
      <c r="AQ8" s="34"/>
      <c r="AR8" s="35"/>
      <c r="AS8" s="34"/>
      <c r="AT8" s="35"/>
      <c r="AU8" s="34"/>
      <c r="AV8" s="35"/>
      <c r="AW8" s="34"/>
      <c r="AX8" s="35"/>
      <c r="AY8" s="34"/>
      <c r="AZ8" s="35"/>
      <c r="BA8" s="34"/>
      <c r="BB8" s="35"/>
      <c r="BC8" s="34"/>
      <c r="BD8" s="35"/>
      <c r="BE8" s="34"/>
      <c r="BF8" s="35"/>
      <c r="BG8" s="34"/>
      <c r="BH8" s="35"/>
      <c r="BI8" s="34"/>
      <c r="BJ8" s="35"/>
      <c r="BK8" s="34">
        <f t="shared" si="0"/>
        <v>12</v>
      </c>
      <c r="BL8" s="35">
        <f t="shared" si="0"/>
        <v>0</v>
      </c>
    </row>
    <row r="9" spans="1:64" ht="15.75" customHeight="1" x14ac:dyDescent="0.2">
      <c r="A9" s="132"/>
      <c r="B9" s="33" t="s">
        <v>106</v>
      </c>
      <c r="C9" s="34"/>
      <c r="D9" s="35"/>
      <c r="E9" s="34"/>
      <c r="F9" s="35"/>
      <c r="G9" s="34">
        <v>1</v>
      </c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>
        <f t="shared" si="0"/>
        <v>1</v>
      </c>
      <c r="BL9" s="35">
        <f t="shared" si="0"/>
        <v>0</v>
      </c>
    </row>
    <row r="10" spans="1:64" ht="15.75" customHeight="1" x14ac:dyDescent="0.2">
      <c r="A10" s="132"/>
      <c r="B10" s="33" t="s">
        <v>107</v>
      </c>
      <c r="C10" s="34">
        <v>3</v>
      </c>
      <c r="D10" s="35"/>
      <c r="E10" s="34">
        <v>6</v>
      </c>
      <c r="F10" s="35"/>
      <c r="G10" s="34">
        <v>4</v>
      </c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>
        <f t="shared" si="0"/>
        <v>13</v>
      </c>
      <c r="BL10" s="35">
        <f t="shared" si="0"/>
        <v>0</v>
      </c>
    </row>
    <row r="11" spans="1:64" ht="15.75" customHeight="1" x14ac:dyDescent="0.2">
      <c r="A11" s="132"/>
      <c r="B11" s="33" t="s">
        <v>108</v>
      </c>
      <c r="C11" s="34"/>
      <c r="D11" s="35"/>
      <c r="E11" s="34">
        <v>1</v>
      </c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>
        <f t="shared" si="0"/>
        <v>1</v>
      </c>
      <c r="BL11" s="35">
        <f t="shared" si="0"/>
        <v>0</v>
      </c>
    </row>
    <row r="12" spans="1:64" ht="15.75" customHeight="1" x14ac:dyDescent="0.2">
      <c r="A12" s="132"/>
      <c r="B12" s="33" t="s">
        <v>109</v>
      </c>
      <c r="C12" s="34">
        <v>1</v>
      </c>
      <c r="D12" s="35"/>
      <c r="E12" s="34">
        <v>5</v>
      </c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>
        <f t="shared" si="0"/>
        <v>6</v>
      </c>
      <c r="BL12" s="35">
        <f t="shared" si="0"/>
        <v>0</v>
      </c>
    </row>
    <row r="13" spans="1:64" ht="15.75" customHeight="1" x14ac:dyDescent="0.2">
      <c r="A13" s="132"/>
      <c r="B13" s="33" t="s">
        <v>110</v>
      </c>
      <c r="C13" s="34"/>
      <c r="D13" s="35"/>
      <c r="E13" s="34">
        <v>1</v>
      </c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>
        <f t="shared" si="0"/>
        <v>1</v>
      </c>
      <c r="BL13" s="35">
        <f t="shared" si="0"/>
        <v>0</v>
      </c>
    </row>
    <row r="14" spans="1:64" ht="15.75" customHeight="1" x14ac:dyDescent="0.2">
      <c r="A14" s="132"/>
      <c r="B14" s="33" t="s">
        <v>111</v>
      </c>
      <c r="C14" s="34">
        <v>2</v>
      </c>
      <c r="D14" s="35"/>
      <c r="E14" s="34">
        <v>1</v>
      </c>
      <c r="F14" s="35">
        <v>3</v>
      </c>
      <c r="G14" s="34"/>
      <c r="H14" s="35">
        <v>2</v>
      </c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>
        <f t="shared" si="0"/>
        <v>3</v>
      </c>
      <c r="BL14" s="35">
        <f t="shared" si="0"/>
        <v>5</v>
      </c>
    </row>
    <row r="15" spans="1:64" ht="15.75" customHeight="1" x14ac:dyDescent="0.2">
      <c r="A15" s="132"/>
      <c r="B15" s="33" t="s">
        <v>112</v>
      </c>
      <c r="C15" s="34"/>
      <c r="D15" s="35"/>
      <c r="E15" s="34">
        <v>4</v>
      </c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>
        <f t="shared" si="0"/>
        <v>4</v>
      </c>
      <c r="BL15" s="35">
        <f t="shared" si="0"/>
        <v>0</v>
      </c>
    </row>
    <row r="16" spans="1:64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>
        <f t="shared" si="0"/>
        <v>0</v>
      </c>
      <c r="BL16" s="35">
        <f t="shared" si="0"/>
        <v>0</v>
      </c>
    </row>
    <row r="17" spans="1:64" ht="15.75" customHeight="1" x14ac:dyDescent="0.2">
      <c r="A17" s="132"/>
      <c r="B17" s="33" t="s">
        <v>114</v>
      </c>
      <c r="C17" s="34"/>
      <c r="D17" s="35"/>
      <c r="E17" s="34">
        <v>2</v>
      </c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>
        <f t="shared" si="0"/>
        <v>2</v>
      </c>
      <c r="BL17" s="35">
        <f t="shared" si="0"/>
        <v>0</v>
      </c>
    </row>
    <row r="18" spans="1:64" ht="15.75" customHeight="1" x14ac:dyDescent="0.2">
      <c r="A18" s="132"/>
      <c r="B18" s="33" t="s">
        <v>115</v>
      </c>
      <c r="C18" s="34"/>
      <c r="D18" s="35"/>
      <c r="E18" s="34"/>
      <c r="F18" s="35"/>
      <c r="G18" s="34">
        <v>7</v>
      </c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>
        <f t="shared" si="0"/>
        <v>7</v>
      </c>
      <c r="BL18" s="35">
        <f t="shared" si="0"/>
        <v>0</v>
      </c>
    </row>
    <row r="19" spans="1:64" ht="15.75" customHeight="1" x14ac:dyDescent="0.2">
      <c r="A19" s="132"/>
      <c r="B19" s="33" t="s">
        <v>116</v>
      </c>
      <c r="C19" s="34"/>
      <c r="D19" s="35"/>
      <c r="E19" s="34">
        <v>3</v>
      </c>
      <c r="F19" s="35"/>
      <c r="G19" s="34">
        <v>1</v>
      </c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>
        <f t="shared" si="0"/>
        <v>4</v>
      </c>
      <c r="BL19" s="35">
        <f t="shared" si="0"/>
        <v>0</v>
      </c>
    </row>
    <row r="20" spans="1:64" ht="15.75" customHeight="1" x14ac:dyDescent="0.2">
      <c r="A20" s="132"/>
      <c r="B20" s="33" t="s">
        <v>117</v>
      </c>
      <c r="C20" s="34">
        <v>3</v>
      </c>
      <c r="D20" s="35"/>
      <c r="E20" s="34">
        <v>2</v>
      </c>
      <c r="F20" s="35"/>
      <c r="G20" s="34">
        <v>3</v>
      </c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>
        <f t="shared" si="0"/>
        <v>8</v>
      </c>
      <c r="BL20" s="35">
        <f t="shared" si="0"/>
        <v>0</v>
      </c>
    </row>
    <row r="21" spans="1:6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>
        <f t="shared" si="0"/>
        <v>0</v>
      </c>
      <c r="BL21" s="35">
        <f t="shared" si="0"/>
        <v>0</v>
      </c>
    </row>
    <row r="22" spans="1:6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>
        <f t="shared" si="0"/>
        <v>0</v>
      </c>
      <c r="BL22" s="35">
        <f t="shared" si="0"/>
        <v>0</v>
      </c>
    </row>
    <row r="23" spans="1:64" ht="15.75" customHeight="1" x14ac:dyDescent="0.2">
      <c r="A23" s="132"/>
      <c r="B23" s="33" t="s">
        <v>120</v>
      </c>
      <c r="C23" s="34">
        <v>4</v>
      </c>
      <c r="D23" s="35"/>
      <c r="E23" s="34">
        <v>2</v>
      </c>
      <c r="F23" s="35"/>
      <c r="G23" s="34">
        <v>2</v>
      </c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>
        <f t="shared" si="0"/>
        <v>8</v>
      </c>
      <c r="BL23" s="35">
        <f t="shared" si="0"/>
        <v>0</v>
      </c>
    </row>
    <row r="24" spans="1:64" ht="15.75" customHeight="1" x14ac:dyDescent="0.2">
      <c r="A24" s="132"/>
      <c r="B24" s="33" t="s">
        <v>121</v>
      </c>
      <c r="C24" s="34">
        <v>3</v>
      </c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>
        <f t="shared" si="0"/>
        <v>3</v>
      </c>
      <c r="BL24" s="35">
        <f t="shared" si="0"/>
        <v>0</v>
      </c>
    </row>
    <row r="25" spans="1:64" ht="15.75" customHeight="1" x14ac:dyDescent="0.2">
      <c r="A25" s="132"/>
      <c r="B25" s="33" t="s">
        <v>122</v>
      </c>
      <c r="C25" s="34"/>
      <c r="D25" s="35"/>
      <c r="E25" s="34">
        <v>1</v>
      </c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>
        <f t="shared" si="0"/>
        <v>1</v>
      </c>
      <c r="BL25" s="35">
        <f t="shared" si="0"/>
        <v>0</v>
      </c>
    </row>
    <row r="26" spans="1:6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>
        <f t="shared" si="0"/>
        <v>0</v>
      </c>
      <c r="BL26" s="38">
        <f t="shared" si="0"/>
        <v>0</v>
      </c>
    </row>
    <row r="27" spans="1:6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>
        <f t="shared" si="0"/>
        <v>0</v>
      </c>
      <c r="BL27" s="41">
        <f t="shared" si="0"/>
        <v>0</v>
      </c>
    </row>
    <row r="28" spans="1:6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>
        <f t="shared" si="0"/>
        <v>0</v>
      </c>
      <c r="BL28" s="35">
        <f t="shared" si="0"/>
        <v>0</v>
      </c>
    </row>
    <row r="29" spans="1:6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f t="shared" si="0"/>
        <v>0</v>
      </c>
      <c r="BL29" s="35">
        <f t="shared" si="0"/>
        <v>0</v>
      </c>
    </row>
    <row r="30" spans="1:6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f t="shared" si="0"/>
        <v>0</v>
      </c>
      <c r="BL30" s="35">
        <f t="shared" si="0"/>
        <v>0</v>
      </c>
    </row>
    <row r="31" spans="1:6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>
        <f t="shared" si="0"/>
        <v>0</v>
      </c>
      <c r="BL31" s="35">
        <f t="shared" si="0"/>
        <v>0</v>
      </c>
    </row>
    <row r="32" spans="1:6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>
        <f t="shared" si="0"/>
        <v>0</v>
      </c>
      <c r="BL32" s="35">
        <f t="shared" si="0"/>
        <v>0</v>
      </c>
    </row>
    <row r="33" spans="1:6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>
        <f t="shared" si="0"/>
        <v>0</v>
      </c>
      <c r="BL33" s="35">
        <f t="shared" si="0"/>
        <v>0</v>
      </c>
    </row>
    <row r="34" spans="1:6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>
        <f t="shared" si="0"/>
        <v>0</v>
      </c>
      <c r="BL34" s="38">
        <f t="shared" si="0"/>
        <v>0</v>
      </c>
    </row>
    <row r="35" spans="1:64" ht="15.75" customHeight="1" x14ac:dyDescent="0.2">
      <c r="A35" s="127" t="s">
        <v>67</v>
      </c>
      <c r="B35" s="39" t="s">
        <v>68</v>
      </c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/>
      <c r="V35" s="41"/>
      <c r="W35" s="40"/>
      <c r="X35" s="41"/>
      <c r="Y35" s="40"/>
      <c r="Z35" s="41"/>
      <c r="AA35" s="40"/>
      <c r="AB35" s="41"/>
      <c r="AC35" s="40"/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/>
      <c r="AT35" s="41"/>
      <c r="AU35" s="40"/>
      <c r="AV35" s="41"/>
      <c r="AW35" s="40"/>
      <c r="AX35" s="41"/>
      <c r="AY35" s="40"/>
      <c r="AZ35" s="41"/>
      <c r="BA35" s="40"/>
      <c r="BB35" s="41"/>
      <c r="BC35" s="40"/>
      <c r="BD35" s="41"/>
      <c r="BE35" s="40"/>
      <c r="BF35" s="41"/>
      <c r="BG35" s="40"/>
      <c r="BH35" s="41"/>
      <c r="BI35" s="40"/>
      <c r="BJ35" s="41"/>
      <c r="BK35" s="40">
        <f t="shared" si="0"/>
        <v>0</v>
      </c>
      <c r="BL35" s="41">
        <f t="shared" si="0"/>
        <v>0</v>
      </c>
    </row>
    <row r="36" spans="1:64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>
        <f t="shared" si="0"/>
        <v>0</v>
      </c>
      <c r="BL36" s="35">
        <f t="shared" si="0"/>
        <v>0</v>
      </c>
    </row>
    <row r="37" spans="1:64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>
        <f t="shared" si="0"/>
        <v>0</v>
      </c>
      <c r="BL37" s="35">
        <f t="shared" si="0"/>
        <v>0</v>
      </c>
    </row>
    <row r="38" spans="1:64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>
        <f t="shared" si="0"/>
        <v>0</v>
      </c>
      <c r="BL38" s="35">
        <f t="shared" si="0"/>
        <v>0</v>
      </c>
    </row>
    <row r="39" spans="1:64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>
        <f t="shared" si="0"/>
        <v>0</v>
      </c>
      <c r="BL39" s="35">
        <f t="shared" si="0"/>
        <v>0</v>
      </c>
    </row>
    <row r="40" spans="1:64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>
        <f t="shared" si="0"/>
        <v>0</v>
      </c>
      <c r="BL40" s="35">
        <f t="shared" si="0"/>
        <v>0</v>
      </c>
    </row>
    <row r="41" spans="1:64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>
        <f t="shared" si="0"/>
        <v>0</v>
      </c>
      <c r="BL41" s="35">
        <f t="shared" si="0"/>
        <v>0</v>
      </c>
    </row>
    <row r="42" spans="1:64" ht="15.75" customHeight="1" x14ac:dyDescent="0.2">
      <c r="A42" s="132"/>
      <c r="B42" s="33" t="s">
        <v>75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>
        <f t="shared" si="0"/>
        <v>0</v>
      </c>
      <c r="BL42" s="35">
        <f t="shared" si="0"/>
        <v>0</v>
      </c>
    </row>
    <row r="43" spans="1:64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>
        <f t="shared" si="0"/>
        <v>0</v>
      </c>
      <c r="BL43" s="35">
        <f t="shared" si="0"/>
        <v>0</v>
      </c>
    </row>
    <row r="44" spans="1:64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>
        <f t="shared" si="0"/>
        <v>0</v>
      </c>
      <c r="BL44" s="35">
        <f t="shared" si="0"/>
        <v>0</v>
      </c>
    </row>
    <row r="45" spans="1:64" ht="15.75" customHeight="1" x14ac:dyDescent="0.2"/>
    <row r="46" spans="1:64" ht="15.75" customHeight="1" x14ac:dyDescent="0.2"/>
    <row r="47" spans="1:64" ht="15.75" customHeight="1" x14ac:dyDescent="0.2"/>
    <row r="48" spans="1:6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5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7:A34"/>
    <mergeCell ref="A35:A44"/>
    <mergeCell ref="AS2:AT2"/>
    <mergeCell ref="AU2:AV2"/>
    <mergeCell ref="AW2:AX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BK2:BL2"/>
    <mergeCell ref="BE2:BF2"/>
    <mergeCell ref="BG2:BH2"/>
    <mergeCell ref="BI2:BJ2"/>
    <mergeCell ref="A4:A26"/>
    <mergeCell ref="AY2:AZ2"/>
    <mergeCell ref="BA2:BB2"/>
    <mergeCell ref="BC2:BD2"/>
    <mergeCell ref="AE2:AF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F2CF-F8C9-493B-8471-6196D961DFD4}">
  <sheetPr>
    <tabColor rgb="FF92D050"/>
    <outlinePr summaryBelow="0" summaryRight="0"/>
  </sheetPr>
  <dimension ref="A1:N1001"/>
  <sheetViews>
    <sheetView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B71" sqref="B71:B72"/>
    </sheetView>
  </sheetViews>
  <sheetFormatPr defaultColWidth="12.5703125" defaultRowHeight="15" customHeight="1" x14ac:dyDescent="0.2"/>
  <cols>
    <col min="1" max="1" width="3.28515625" customWidth="1"/>
    <col min="2" max="2" width="40.140625" customWidth="1"/>
    <col min="3" max="14" width="6.85546875" customWidth="1"/>
  </cols>
  <sheetData>
    <row r="1" spans="1:14" ht="15.75" customHeight="1" x14ac:dyDescent="0.25">
      <c r="A1" s="1"/>
      <c r="B1" s="2" t="s">
        <v>0</v>
      </c>
      <c r="C1" s="140" t="s">
        <v>83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customHeight="1" x14ac:dyDescent="0.2">
      <c r="A2" s="3"/>
      <c r="B2" s="4"/>
      <c r="C2" s="120" t="s">
        <v>88</v>
      </c>
      <c r="D2" s="121"/>
      <c r="E2" s="120" t="s">
        <v>89</v>
      </c>
      <c r="F2" s="121"/>
      <c r="G2" s="120" t="s">
        <v>90</v>
      </c>
      <c r="H2" s="121"/>
      <c r="I2" s="120" t="s">
        <v>226</v>
      </c>
      <c r="J2" s="121"/>
      <c r="K2" s="120" t="s">
        <v>91</v>
      </c>
      <c r="L2" s="121"/>
      <c r="M2" s="141" t="s">
        <v>82</v>
      </c>
      <c r="N2" s="119"/>
    </row>
    <row r="3" spans="1:14" ht="53.25" customHeight="1" thickBot="1" x14ac:dyDescent="0.25">
      <c r="A3" s="5"/>
      <c r="B3" s="6" t="s">
        <v>31</v>
      </c>
      <c r="C3" s="7" t="s">
        <v>32</v>
      </c>
      <c r="D3" s="8" t="s">
        <v>33</v>
      </c>
      <c r="E3" s="7" t="s">
        <v>32</v>
      </c>
      <c r="F3" s="8" t="s">
        <v>33</v>
      </c>
      <c r="G3" s="7" t="s">
        <v>32</v>
      </c>
      <c r="H3" s="8" t="s">
        <v>33</v>
      </c>
      <c r="I3" s="7" t="s">
        <v>32</v>
      </c>
      <c r="J3" s="8" t="s">
        <v>33</v>
      </c>
      <c r="K3" s="7" t="s">
        <v>32</v>
      </c>
      <c r="L3" s="8" t="s">
        <v>33</v>
      </c>
      <c r="M3" s="7" t="s">
        <v>32</v>
      </c>
      <c r="N3" s="8" t="s">
        <v>33</v>
      </c>
    </row>
    <row r="4" spans="1:14" ht="15.75" customHeight="1" x14ac:dyDescent="0.2">
      <c r="A4" s="115" t="s">
        <v>34</v>
      </c>
      <c r="B4" s="9" t="s">
        <v>35</v>
      </c>
      <c r="C4" s="10">
        <f>Petten!BK4</f>
        <v>17</v>
      </c>
      <c r="D4" s="11">
        <f>Petten!BL4</f>
        <v>0</v>
      </c>
      <c r="E4" s="10">
        <f>'Wijk aan Zee'!BQ4</f>
        <v>15</v>
      </c>
      <c r="F4" s="11">
        <f>'Wijk aan Zee'!BR4</f>
        <v>0</v>
      </c>
      <c r="G4" s="10">
        <f>Zandvoort!CO4</f>
        <v>1</v>
      </c>
      <c r="H4" s="11">
        <f>Zandvoort!CP4</f>
        <v>0</v>
      </c>
      <c r="I4" s="10">
        <f>Camperduin!BO4</f>
        <v>22</v>
      </c>
      <c r="J4" s="11">
        <f>Camperduin!BP4</f>
        <v>0</v>
      </c>
      <c r="K4" s="10">
        <f>Bergen!BO4</f>
        <v>5</v>
      </c>
      <c r="L4" s="11">
        <f>Bergen!BP4</f>
        <v>0</v>
      </c>
      <c r="M4" s="10">
        <f>C4+E4+G4+I4+K4</f>
        <v>60</v>
      </c>
      <c r="N4" s="11">
        <f>D4+F4+H4+J4+L4</f>
        <v>0</v>
      </c>
    </row>
    <row r="5" spans="1:14" ht="15.75" customHeight="1" x14ac:dyDescent="0.2">
      <c r="A5" s="113"/>
      <c r="B5" s="12" t="s">
        <v>36</v>
      </c>
      <c r="C5" s="13">
        <f>Petten!BK5</f>
        <v>3</v>
      </c>
      <c r="D5" s="14">
        <f>Petten!BL5</f>
        <v>1</v>
      </c>
      <c r="E5" s="13">
        <f>'Wijk aan Zee'!BQ5</f>
        <v>8</v>
      </c>
      <c r="F5" s="14">
        <f>'Wijk aan Zee'!BR5</f>
        <v>0</v>
      </c>
      <c r="G5" s="13">
        <f>Zandvoort!CO5</f>
        <v>0</v>
      </c>
      <c r="H5" s="14">
        <f>Zandvoort!CP5</f>
        <v>0</v>
      </c>
      <c r="I5" s="13">
        <f>Camperduin!BO5</f>
        <v>1</v>
      </c>
      <c r="J5" s="14">
        <f>Camperduin!BP5</f>
        <v>0</v>
      </c>
      <c r="K5" s="13">
        <f>Bergen!BO5</f>
        <v>1</v>
      </c>
      <c r="L5" s="14">
        <f>Bergen!BP5</f>
        <v>0</v>
      </c>
      <c r="M5" s="13">
        <f t="shared" ref="M5:M44" si="0">C5+E5+G5+I5+K5</f>
        <v>13</v>
      </c>
      <c r="N5" s="14">
        <f t="shared" ref="N5:N44" si="1">D5+F5+H5+J5+L5</f>
        <v>1</v>
      </c>
    </row>
    <row r="6" spans="1:14" ht="15.75" customHeight="1" x14ac:dyDescent="0.2">
      <c r="A6" s="113"/>
      <c r="B6" s="12" t="s">
        <v>37</v>
      </c>
      <c r="C6" s="13">
        <f>Petten!BK6</f>
        <v>85</v>
      </c>
      <c r="D6" s="14">
        <f>Petten!BL6</f>
        <v>98</v>
      </c>
      <c r="E6" s="13">
        <f>'Wijk aan Zee'!BQ6</f>
        <v>159</v>
      </c>
      <c r="F6" s="14">
        <f>'Wijk aan Zee'!BR6</f>
        <v>5</v>
      </c>
      <c r="G6" s="13">
        <f>Zandvoort!CO6</f>
        <v>22</v>
      </c>
      <c r="H6" s="14">
        <f>Zandvoort!CP6</f>
        <v>2</v>
      </c>
      <c r="I6" s="13">
        <f>Camperduin!BO6</f>
        <v>33</v>
      </c>
      <c r="J6" s="14">
        <f>Camperduin!BP6</f>
        <v>29</v>
      </c>
      <c r="K6" s="13">
        <f>Bergen!BO6</f>
        <v>27</v>
      </c>
      <c r="L6" s="14">
        <f>Bergen!BP6</f>
        <v>16</v>
      </c>
      <c r="M6" s="13">
        <f t="shared" si="0"/>
        <v>326</v>
      </c>
      <c r="N6" s="14">
        <f t="shared" si="1"/>
        <v>150</v>
      </c>
    </row>
    <row r="7" spans="1:14" ht="15.75" customHeight="1" x14ac:dyDescent="0.2">
      <c r="A7" s="113"/>
      <c r="B7" s="12" t="s">
        <v>38</v>
      </c>
      <c r="C7" s="13">
        <f>Petten!BK7</f>
        <v>97</v>
      </c>
      <c r="D7" s="14">
        <f>Petten!BL7</f>
        <v>0</v>
      </c>
      <c r="E7" s="13">
        <f>'Wijk aan Zee'!BQ7</f>
        <v>523</v>
      </c>
      <c r="F7" s="14">
        <f>'Wijk aan Zee'!BR7</f>
        <v>0</v>
      </c>
      <c r="G7" s="13">
        <f>Zandvoort!CO7</f>
        <v>480</v>
      </c>
      <c r="H7" s="14">
        <f>Zandvoort!CP7</f>
        <v>0</v>
      </c>
      <c r="I7" s="13">
        <f>Camperduin!BO7</f>
        <v>218</v>
      </c>
      <c r="J7" s="14">
        <f>Camperduin!BP7</f>
        <v>0</v>
      </c>
      <c r="K7" s="13">
        <f>Bergen!BO7</f>
        <v>753</v>
      </c>
      <c r="L7" s="14">
        <f>Bergen!BP7</f>
        <v>1</v>
      </c>
      <c r="M7" s="13">
        <f t="shared" si="0"/>
        <v>2071</v>
      </c>
      <c r="N7" s="14">
        <f t="shared" si="1"/>
        <v>1</v>
      </c>
    </row>
    <row r="8" spans="1:14" ht="15.75" customHeight="1" x14ac:dyDescent="0.2">
      <c r="A8" s="113"/>
      <c r="B8" s="12" t="s">
        <v>39</v>
      </c>
      <c r="C8" s="13">
        <f>Petten!BK8</f>
        <v>632</v>
      </c>
      <c r="D8" s="14">
        <f>Petten!BL8</f>
        <v>0</v>
      </c>
      <c r="E8" s="13">
        <f>'Wijk aan Zee'!BQ8</f>
        <v>2927</v>
      </c>
      <c r="F8" s="14">
        <f>'Wijk aan Zee'!BR8</f>
        <v>9</v>
      </c>
      <c r="G8" s="13">
        <f>Zandvoort!CO8</f>
        <v>4032</v>
      </c>
      <c r="H8" s="14">
        <f>Zandvoort!CP8</f>
        <v>1</v>
      </c>
      <c r="I8" s="13">
        <f>Camperduin!BO8</f>
        <v>1099</v>
      </c>
      <c r="J8" s="14">
        <f>Camperduin!BP8</f>
        <v>34</v>
      </c>
      <c r="K8" s="13">
        <f>Bergen!BO8</f>
        <v>4175</v>
      </c>
      <c r="L8" s="14">
        <f>Bergen!BP8</f>
        <v>0</v>
      </c>
      <c r="M8" s="13">
        <f t="shared" si="0"/>
        <v>12865</v>
      </c>
      <c r="N8" s="14">
        <f t="shared" si="1"/>
        <v>44</v>
      </c>
    </row>
    <row r="9" spans="1:14" ht="15.75" customHeight="1" x14ac:dyDescent="0.2">
      <c r="A9" s="113"/>
      <c r="B9" s="12" t="s">
        <v>40</v>
      </c>
      <c r="C9" s="13">
        <f>Petten!BK9</f>
        <v>126</v>
      </c>
      <c r="D9" s="14">
        <f>Petten!BL9</f>
        <v>0</v>
      </c>
      <c r="E9" s="13">
        <f>'Wijk aan Zee'!BQ9</f>
        <v>2</v>
      </c>
      <c r="F9" s="14">
        <f>'Wijk aan Zee'!BR9</f>
        <v>0</v>
      </c>
      <c r="G9" s="13">
        <f>Zandvoort!CO9</f>
        <v>52</v>
      </c>
      <c r="H9" s="14">
        <f>Zandvoort!CP9</f>
        <v>0</v>
      </c>
      <c r="I9" s="13">
        <f>Camperduin!BO9</f>
        <v>58</v>
      </c>
      <c r="J9" s="14">
        <f>Camperduin!BP9</f>
        <v>0</v>
      </c>
      <c r="K9" s="13">
        <f>Bergen!BO9</f>
        <v>17</v>
      </c>
      <c r="L9" s="14">
        <f>Bergen!BP9</f>
        <v>0</v>
      </c>
      <c r="M9" s="13">
        <f t="shared" si="0"/>
        <v>255</v>
      </c>
      <c r="N9" s="14">
        <f t="shared" si="1"/>
        <v>0</v>
      </c>
    </row>
    <row r="10" spans="1:14" ht="15.75" customHeight="1" x14ac:dyDescent="0.2">
      <c r="A10" s="113"/>
      <c r="B10" s="12" t="s">
        <v>41</v>
      </c>
      <c r="C10" s="13">
        <f>Petten!BK10</f>
        <v>843</v>
      </c>
      <c r="D10" s="14">
        <f>Petten!BL10</f>
        <v>0</v>
      </c>
      <c r="E10" s="13">
        <f>'Wijk aan Zee'!BQ10</f>
        <v>58</v>
      </c>
      <c r="F10" s="14">
        <f>'Wijk aan Zee'!BR10</f>
        <v>0</v>
      </c>
      <c r="G10" s="13">
        <f>Zandvoort!CO10</f>
        <v>334</v>
      </c>
      <c r="H10" s="14">
        <f>Zandvoort!CP10</f>
        <v>15</v>
      </c>
      <c r="I10" s="13">
        <f>Camperduin!BO10</f>
        <v>1032</v>
      </c>
      <c r="J10" s="14">
        <f>Camperduin!BP10</f>
        <v>0</v>
      </c>
      <c r="K10" s="13">
        <f>Bergen!BO10</f>
        <v>226</v>
      </c>
      <c r="L10" s="14">
        <f>Bergen!BP10</f>
        <v>0</v>
      </c>
      <c r="M10" s="13">
        <f t="shared" si="0"/>
        <v>2493</v>
      </c>
      <c r="N10" s="14">
        <f t="shared" si="1"/>
        <v>15</v>
      </c>
    </row>
    <row r="11" spans="1:14" ht="15.75" customHeight="1" x14ac:dyDescent="0.2">
      <c r="A11" s="113"/>
      <c r="B11" s="12" t="s">
        <v>42</v>
      </c>
      <c r="C11" s="13">
        <f>Petten!BK11</f>
        <v>0</v>
      </c>
      <c r="D11" s="14">
        <f>Petten!BL11</f>
        <v>0</v>
      </c>
      <c r="E11" s="13">
        <f>'Wijk aan Zee'!BQ11</f>
        <v>0</v>
      </c>
      <c r="F11" s="14">
        <f>'Wijk aan Zee'!BR11</f>
        <v>0</v>
      </c>
      <c r="G11" s="13">
        <f>Zandvoort!CO11</f>
        <v>6</v>
      </c>
      <c r="H11" s="14">
        <f>Zandvoort!CP11</f>
        <v>0</v>
      </c>
      <c r="I11" s="13">
        <f>Camperduin!BO11</f>
        <v>1</v>
      </c>
      <c r="J11" s="14">
        <f>Camperduin!BP11</f>
        <v>2</v>
      </c>
      <c r="K11" s="13">
        <f>Bergen!BO11</f>
        <v>2</v>
      </c>
      <c r="L11" s="14">
        <f>Bergen!BP11</f>
        <v>0</v>
      </c>
      <c r="M11" s="13">
        <f t="shared" si="0"/>
        <v>9</v>
      </c>
      <c r="N11" s="14">
        <f t="shared" si="1"/>
        <v>2</v>
      </c>
    </row>
    <row r="12" spans="1:14" ht="15.75" customHeight="1" x14ac:dyDescent="0.2">
      <c r="A12" s="113"/>
      <c r="B12" s="12" t="s">
        <v>43</v>
      </c>
      <c r="C12" s="13">
        <f>Petten!BK12</f>
        <v>1</v>
      </c>
      <c r="D12" s="14">
        <f>Petten!BL12</f>
        <v>0</v>
      </c>
      <c r="E12" s="13">
        <f>'Wijk aan Zee'!BQ12</f>
        <v>70</v>
      </c>
      <c r="F12" s="14">
        <f>'Wijk aan Zee'!BR12</f>
        <v>0</v>
      </c>
      <c r="G12" s="13">
        <f>Zandvoort!CO12</f>
        <v>29</v>
      </c>
      <c r="H12" s="14">
        <f>Zandvoort!CP12</f>
        <v>0</v>
      </c>
      <c r="I12" s="13">
        <f>Camperduin!BO12</f>
        <v>0</v>
      </c>
      <c r="J12" s="14">
        <f>Camperduin!BP12</f>
        <v>0</v>
      </c>
      <c r="K12" s="13">
        <f>Bergen!BO12</f>
        <v>1</v>
      </c>
      <c r="L12" s="14">
        <f>Bergen!BP12</f>
        <v>0</v>
      </c>
      <c r="M12" s="13">
        <f t="shared" si="0"/>
        <v>101</v>
      </c>
      <c r="N12" s="14">
        <f t="shared" si="1"/>
        <v>0</v>
      </c>
    </row>
    <row r="13" spans="1:14" ht="15.75" customHeight="1" x14ac:dyDescent="0.2">
      <c r="A13" s="113"/>
      <c r="B13" s="12" t="s">
        <v>44</v>
      </c>
      <c r="C13" s="13">
        <f>Petten!BK13</f>
        <v>0</v>
      </c>
      <c r="D13" s="14">
        <f>Petten!BL13</f>
        <v>0</v>
      </c>
      <c r="E13" s="13">
        <f>'Wijk aan Zee'!BQ13</f>
        <v>21</v>
      </c>
      <c r="F13" s="14">
        <f>'Wijk aan Zee'!BR13</f>
        <v>0</v>
      </c>
      <c r="G13" s="13">
        <f>Zandvoort!CO13</f>
        <v>1</v>
      </c>
      <c r="H13" s="14">
        <f>Zandvoort!CP13</f>
        <v>0</v>
      </c>
      <c r="I13" s="13">
        <f>Camperduin!BO13</f>
        <v>7</v>
      </c>
      <c r="J13" s="14">
        <f>Camperduin!BP13</f>
        <v>0</v>
      </c>
      <c r="K13" s="13">
        <f>Bergen!BO13</f>
        <v>4</v>
      </c>
      <c r="L13" s="14">
        <f>Bergen!BP13</f>
        <v>0</v>
      </c>
      <c r="M13" s="13">
        <f t="shared" si="0"/>
        <v>33</v>
      </c>
      <c r="N13" s="14">
        <f t="shared" si="1"/>
        <v>0</v>
      </c>
    </row>
    <row r="14" spans="1:14" ht="15.75" customHeight="1" x14ac:dyDescent="0.2">
      <c r="A14" s="113"/>
      <c r="B14" s="12" t="s">
        <v>45</v>
      </c>
      <c r="C14" s="13">
        <f>Petten!BK14</f>
        <v>50</v>
      </c>
      <c r="D14" s="14">
        <f>Petten!BL14</f>
        <v>55</v>
      </c>
      <c r="E14" s="13">
        <f>'Wijk aan Zee'!BQ14</f>
        <v>285</v>
      </c>
      <c r="F14" s="14">
        <f>'Wijk aan Zee'!BR14</f>
        <v>41</v>
      </c>
      <c r="G14" s="13">
        <f>Zandvoort!CO14</f>
        <v>192</v>
      </c>
      <c r="H14" s="14">
        <f>Zandvoort!CP14</f>
        <v>57</v>
      </c>
      <c r="I14" s="13">
        <f>Camperduin!BO14</f>
        <v>32</v>
      </c>
      <c r="J14" s="14">
        <f>Camperduin!BP14</f>
        <v>23</v>
      </c>
      <c r="K14" s="13">
        <f>Bergen!BO14</f>
        <v>45</v>
      </c>
      <c r="L14" s="14">
        <f>Bergen!BP14</f>
        <v>39</v>
      </c>
      <c r="M14" s="13">
        <f t="shared" si="0"/>
        <v>604</v>
      </c>
      <c r="N14" s="14">
        <f t="shared" si="1"/>
        <v>215</v>
      </c>
    </row>
    <row r="15" spans="1:14" ht="15.75" customHeight="1" x14ac:dyDescent="0.2">
      <c r="A15" s="113"/>
      <c r="B15" s="12" t="s">
        <v>46</v>
      </c>
      <c r="C15" s="13">
        <f>Petten!BK15</f>
        <v>4</v>
      </c>
      <c r="D15" s="14">
        <f>Petten!BL15</f>
        <v>0</v>
      </c>
      <c r="E15" s="13">
        <f>'Wijk aan Zee'!BQ15</f>
        <v>78</v>
      </c>
      <c r="F15" s="14">
        <f>'Wijk aan Zee'!BR15</f>
        <v>18</v>
      </c>
      <c r="G15" s="13">
        <f>Zandvoort!CO15</f>
        <v>143</v>
      </c>
      <c r="H15" s="14">
        <f>Zandvoort!CP15</f>
        <v>3</v>
      </c>
      <c r="I15" s="13">
        <f>Camperduin!BO15</f>
        <v>2</v>
      </c>
      <c r="J15" s="14">
        <f>Camperduin!BP15</f>
        <v>0</v>
      </c>
      <c r="K15" s="13">
        <f>Bergen!BO15</f>
        <v>14</v>
      </c>
      <c r="L15" s="14">
        <f>Bergen!BP15</f>
        <v>0</v>
      </c>
      <c r="M15" s="13">
        <f t="shared" si="0"/>
        <v>241</v>
      </c>
      <c r="N15" s="14">
        <f t="shared" si="1"/>
        <v>21</v>
      </c>
    </row>
    <row r="16" spans="1:14" ht="15.75" customHeight="1" x14ac:dyDescent="0.2">
      <c r="A16" s="113"/>
      <c r="B16" s="12" t="s">
        <v>47</v>
      </c>
      <c r="C16" s="13">
        <f>Petten!BK16</f>
        <v>0</v>
      </c>
      <c r="D16" s="14">
        <f>Petten!BL16</f>
        <v>0</v>
      </c>
      <c r="E16" s="13">
        <f>'Wijk aan Zee'!BQ16</f>
        <v>4</v>
      </c>
      <c r="F16" s="14">
        <f>'Wijk aan Zee'!BR16</f>
        <v>0</v>
      </c>
      <c r="G16" s="13">
        <f>Zandvoort!CO16</f>
        <v>19</v>
      </c>
      <c r="H16" s="14">
        <f>Zandvoort!CP16</f>
        <v>0</v>
      </c>
      <c r="I16" s="13">
        <f>Camperduin!BO16</f>
        <v>1</v>
      </c>
      <c r="J16" s="14">
        <f>Camperduin!BP16</f>
        <v>0</v>
      </c>
      <c r="K16" s="13">
        <f>Bergen!BO16</f>
        <v>0</v>
      </c>
      <c r="L16" s="14">
        <f>Bergen!BP16</f>
        <v>0</v>
      </c>
      <c r="M16" s="13">
        <f t="shared" si="0"/>
        <v>24</v>
      </c>
      <c r="N16" s="14">
        <f t="shared" si="1"/>
        <v>0</v>
      </c>
    </row>
    <row r="17" spans="1:14" ht="15.75" customHeight="1" x14ac:dyDescent="0.2">
      <c r="A17" s="113"/>
      <c r="B17" s="12" t="s">
        <v>48</v>
      </c>
      <c r="C17" s="13">
        <f>Petten!BK17</f>
        <v>0</v>
      </c>
      <c r="D17" s="14">
        <f>Petten!BL17</f>
        <v>0</v>
      </c>
      <c r="E17" s="13">
        <f>'Wijk aan Zee'!BQ17</f>
        <v>3</v>
      </c>
      <c r="F17" s="14">
        <f>'Wijk aan Zee'!BR17</f>
        <v>0</v>
      </c>
      <c r="G17" s="13">
        <f>Zandvoort!CO17</f>
        <v>1</v>
      </c>
      <c r="H17" s="14">
        <f>Zandvoort!CP17</f>
        <v>1</v>
      </c>
      <c r="I17" s="13">
        <f>Camperduin!BO17</f>
        <v>3</v>
      </c>
      <c r="J17" s="14">
        <f>Camperduin!BP17</f>
        <v>0</v>
      </c>
      <c r="K17" s="13">
        <f>Bergen!BO17</f>
        <v>0</v>
      </c>
      <c r="L17" s="14">
        <f>Bergen!BP17</f>
        <v>0</v>
      </c>
      <c r="M17" s="13">
        <f t="shared" si="0"/>
        <v>7</v>
      </c>
      <c r="N17" s="14">
        <f t="shared" si="1"/>
        <v>1</v>
      </c>
    </row>
    <row r="18" spans="1:14" ht="15.75" customHeight="1" x14ac:dyDescent="0.2">
      <c r="A18" s="113"/>
      <c r="B18" s="12" t="s">
        <v>49</v>
      </c>
      <c r="C18" s="13">
        <f>Petten!BK18</f>
        <v>738</v>
      </c>
      <c r="D18" s="14">
        <f>Petten!BL18</f>
        <v>0</v>
      </c>
      <c r="E18" s="13">
        <f>'Wijk aan Zee'!BQ18</f>
        <v>193</v>
      </c>
      <c r="F18" s="14">
        <f>'Wijk aan Zee'!BR18</f>
        <v>3</v>
      </c>
      <c r="G18" s="13">
        <f>Zandvoort!CO18</f>
        <v>354</v>
      </c>
      <c r="H18" s="14">
        <f>Zandvoort!CP18</f>
        <v>0</v>
      </c>
      <c r="I18" s="13">
        <f>Camperduin!BO18</f>
        <v>574</v>
      </c>
      <c r="J18" s="14">
        <f>Camperduin!BP18</f>
        <v>0</v>
      </c>
      <c r="K18" s="13">
        <f>Bergen!BO18</f>
        <v>119</v>
      </c>
      <c r="L18" s="14">
        <f>Bergen!BP18</f>
        <v>0</v>
      </c>
      <c r="M18" s="13">
        <f t="shared" si="0"/>
        <v>1978</v>
      </c>
      <c r="N18" s="14">
        <f t="shared" si="1"/>
        <v>3</v>
      </c>
    </row>
    <row r="19" spans="1:14" ht="15.75" customHeight="1" x14ac:dyDescent="0.2">
      <c r="A19" s="113"/>
      <c r="B19" s="12" t="s">
        <v>50</v>
      </c>
      <c r="C19" s="13">
        <f>Petten!BK19</f>
        <v>9</v>
      </c>
      <c r="D19" s="14">
        <f>Petten!BL19</f>
        <v>0</v>
      </c>
      <c r="E19" s="13">
        <f>'Wijk aan Zee'!BQ19</f>
        <v>0</v>
      </c>
      <c r="F19" s="14">
        <f>'Wijk aan Zee'!BR19</f>
        <v>0</v>
      </c>
      <c r="G19" s="13">
        <f>Zandvoort!CO19</f>
        <v>1</v>
      </c>
      <c r="H19" s="14">
        <f>Zandvoort!CP19</f>
        <v>0</v>
      </c>
      <c r="I19" s="13">
        <f>Camperduin!BO19</f>
        <v>0</v>
      </c>
      <c r="J19" s="14">
        <f>Camperduin!BP19</f>
        <v>0</v>
      </c>
      <c r="K19" s="13">
        <f>Bergen!BO19</f>
        <v>0</v>
      </c>
      <c r="L19" s="14">
        <f>Bergen!BP19</f>
        <v>0</v>
      </c>
      <c r="M19" s="13">
        <f t="shared" si="0"/>
        <v>10</v>
      </c>
      <c r="N19" s="14">
        <f t="shared" si="1"/>
        <v>0</v>
      </c>
    </row>
    <row r="20" spans="1:14" ht="15.75" customHeight="1" x14ac:dyDescent="0.2">
      <c r="A20" s="113"/>
      <c r="B20" s="12" t="s">
        <v>51</v>
      </c>
      <c r="C20" s="13">
        <f>Petten!BK20</f>
        <v>0</v>
      </c>
      <c r="D20" s="14">
        <f>Petten!BL20</f>
        <v>0</v>
      </c>
      <c r="E20" s="13">
        <f>'Wijk aan Zee'!BQ20</f>
        <v>1</v>
      </c>
      <c r="F20" s="14">
        <f>'Wijk aan Zee'!BR20</f>
        <v>0</v>
      </c>
      <c r="G20" s="13">
        <f>Zandvoort!CO20</f>
        <v>13</v>
      </c>
      <c r="H20" s="14">
        <f>Zandvoort!CP20</f>
        <v>1</v>
      </c>
      <c r="I20" s="13">
        <f>Camperduin!BO20</f>
        <v>1</v>
      </c>
      <c r="J20" s="14">
        <f>Camperduin!BP20</f>
        <v>0</v>
      </c>
      <c r="K20" s="13">
        <f>Bergen!BO20</f>
        <v>0</v>
      </c>
      <c r="L20" s="14">
        <f>Bergen!BP20</f>
        <v>0</v>
      </c>
      <c r="M20" s="13">
        <f t="shared" si="0"/>
        <v>15</v>
      </c>
      <c r="N20" s="14">
        <f t="shared" si="1"/>
        <v>1</v>
      </c>
    </row>
    <row r="21" spans="1:14" ht="15.75" customHeight="1" x14ac:dyDescent="0.2">
      <c r="A21" s="113"/>
      <c r="B21" s="12" t="s">
        <v>52</v>
      </c>
      <c r="C21" s="13">
        <f>Petten!BK21</f>
        <v>0</v>
      </c>
      <c r="D21" s="14">
        <f>Petten!BL21</f>
        <v>0</v>
      </c>
      <c r="E21" s="13">
        <f>'Wijk aan Zee'!BQ21</f>
        <v>52</v>
      </c>
      <c r="F21" s="14">
        <f>'Wijk aan Zee'!BR21</f>
        <v>3</v>
      </c>
      <c r="G21" s="13">
        <f>Zandvoort!CO21</f>
        <v>9</v>
      </c>
      <c r="H21" s="14">
        <f>Zandvoort!CP21</f>
        <v>0</v>
      </c>
      <c r="I21" s="13">
        <f>Camperduin!BO21</f>
        <v>0</v>
      </c>
      <c r="J21" s="14">
        <f>Camperduin!BP21</f>
        <v>0</v>
      </c>
      <c r="K21" s="13">
        <f>Bergen!BO21</f>
        <v>0</v>
      </c>
      <c r="L21" s="14">
        <f>Bergen!BP21</f>
        <v>0</v>
      </c>
      <c r="M21" s="13">
        <f t="shared" si="0"/>
        <v>61</v>
      </c>
      <c r="N21" s="14">
        <f t="shared" si="1"/>
        <v>3</v>
      </c>
    </row>
    <row r="22" spans="1:14" ht="15.75" customHeight="1" x14ac:dyDescent="0.2">
      <c r="A22" s="113"/>
      <c r="B22" s="12" t="s">
        <v>53</v>
      </c>
      <c r="C22" s="13">
        <f>Petten!BK22</f>
        <v>0</v>
      </c>
      <c r="D22" s="14">
        <f>Petten!BL22</f>
        <v>0</v>
      </c>
      <c r="E22" s="13">
        <f>'Wijk aan Zee'!BQ22</f>
        <v>30</v>
      </c>
      <c r="F22" s="14">
        <f>'Wijk aan Zee'!BR22</f>
        <v>0</v>
      </c>
      <c r="G22" s="13">
        <f>Zandvoort!CO22</f>
        <v>1</v>
      </c>
      <c r="H22" s="14">
        <f>Zandvoort!CP22</f>
        <v>0</v>
      </c>
      <c r="I22" s="13">
        <f>Camperduin!BO22</f>
        <v>0</v>
      </c>
      <c r="J22" s="14">
        <f>Camperduin!BP22</f>
        <v>0</v>
      </c>
      <c r="K22" s="13">
        <f>Bergen!BO22</f>
        <v>0</v>
      </c>
      <c r="L22" s="14">
        <f>Bergen!BP22</f>
        <v>0</v>
      </c>
      <c r="M22" s="13">
        <f t="shared" si="0"/>
        <v>31</v>
      </c>
      <c r="N22" s="14">
        <f t="shared" si="1"/>
        <v>0</v>
      </c>
    </row>
    <row r="23" spans="1:14" ht="15.75" customHeight="1" x14ac:dyDescent="0.2">
      <c r="A23" s="113"/>
      <c r="B23" s="12" t="s">
        <v>54</v>
      </c>
      <c r="C23" s="13">
        <f>Petten!BK23</f>
        <v>0</v>
      </c>
      <c r="D23" s="14">
        <f>Petten!BL23</f>
        <v>0</v>
      </c>
      <c r="E23" s="13">
        <f>'Wijk aan Zee'!BQ23</f>
        <v>0</v>
      </c>
      <c r="F23" s="14">
        <f>'Wijk aan Zee'!BR23</f>
        <v>0</v>
      </c>
      <c r="G23" s="13">
        <f>Zandvoort!CO23</f>
        <v>1</v>
      </c>
      <c r="H23" s="14">
        <f>Zandvoort!CP23</f>
        <v>0</v>
      </c>
      <c r="I23" s="13">
        <f>Camperduin!BO23</f>
        <v>1</v>
      </c>
      <c r="J23" s="14">
        <f>Camperduin!BP23</f>
        <v>0</v>
      </c>
      <c r="K23" s="13">
        <f>Bergen!BO23</f>
        <v>0</v>
      </c>
      <c r="L23" s="14">
        <f>Bergen!BP23</f>
        <v>0</v>
      </c>
      <c r="M23" s="13">
        <f t="shared" si="0"/>
        <v>2</v>
      </c>
      <c r="N23" s="14">
        <f t="shared" si="1"/>
        <v>0</v>
      </c>
    </row>
    <row r="24" spans="1:14" ht="15.75" customHeight="1" x14ac:dyDescent="0.2">
      <c r="A24" s="113"/>
      <c r="B24" s="12" t="s">
        <v>55</v>
      </c>
      <c r="C24" s="13">
        <f>Petten!BK24</f>
        <v>182</v>
      </c>
      <c r="D24" s="14">
        <f>Petten!BL24</f>
        <v>0</v>
      </c>
      <c r="E24" s="13">
        <f>'Wijk aan Zee'!BQ24</f>
        <v>28</v>
      </c>
      <c r="F24" s="14">
        <f>'Wijk aan Zee'!BR24</f>
        <v>2</v>
      </c>
      <c r="G24" s="13">
        <f>Zandvoort!CO24</f>
        <v>99</v>
      </c>
      <c r="H24" s="14">
        <f>Zandvoort!CP24</f>
        <v>0</v>
      </c>
      <c r="I24" s="13">
        <f>Camperduin!BO24</f>
        <v>177</v>
      </c>
      <c r="J24" s="14">
        <f>Camperduin!BP24</f>
        <v>5</v>
      </c>
      <c r="K24" s="13">
        <f>Bergen!BO24</f>
        <v>291</v>
      </c>
      <c r="L24" s="14">
        <f>Bergen!BP24</f>
        <v>0</v>
      </c>
      <c r="M24" s="13">
        <f t="shared" si="0"/>
        <v>777</v>
      </c>
      <c r="N24" s="14">
        <f t="shared" si="1"/>
        <v>7</v>
      </c>
    </row>
    <row r="25" spans="1:14" ht="15.75" customHeight="1" x14ac:dyDescent="0.2">
      <c r="A25" s="113"/>
      <c r="B25" s="12" t="s">
        <v>56</v>
      </c>
      <c r="C25" s="13">
        <f>Petten!BK25</f>
        <v>1</v>
      </c>
      <c r="D25" s="14">
        <f>Petten!BL25</f>
        <v>0</v>
      </c>
      <c r="E25" s="13">
        <f>'Wijk aan Zee'!BQ25</f>
        <v>43</v>
      </c>
      <c r="F25" s="14">
        <f>'Wijk aan Zee'!BR25</f>
        <v>20</v>
      </c>
      <c r="G25" s="13">
        <f>Zandvoort!CO25</f>
        <v>0</v>
      </c>
      <c r="H25" s="14">
        <f>Zandvoort!CP25</f>
        <v>0</v>
      </c>
      <c r="I25" s="13">
        <f>Camperduin!BO25</f>
        <v>0</v>
      </c>
      <c r="J25" s="14">
        <f>Camperduin!BP25</f>
        <v>0</v>
      </c>
      <c r="K25" s="13">
        <f>Bergen!BO25</f>
        <v>1</v>
      </c>
      <c r="L25" s="14">
        <f>Bergen!BP25</f>
        <v>0</v>
      </c>
      <c r="M25" s="13">
        <f t="shared" si="0"/>
        <v>45</v>
      </c>
      <c r="N25" s="14">
        <f t="shared" si="1"/>
        <v>20</v>
      </c>
    </row>
    <row r="26" spans="1:14" ht="15.75" customHeight="1" thickBot="1" x14ac:dyDescent="0.25">
      <c r="A26" s="114"/>
      <c r="B26" s="15" t="s">
        <v>57</v>
      </c>
      <c r="C26" s="16">
        <f>Petten!BK26</f>
        <v>0</v>
      </c>
      <c r="D26" s="17">
        <f>Petten!BL26</f>
        <v>0</v>
      </c>
      <c r="E26" s="16">
        <f>'Wijk aan Zee'!BQ26</f>
        <v>3</v>
      </c>
      <c r="F26" s="17">
        <f>'Wijk aan Zee'!BR26</f>
        <v>1</v>
      </c>
      <c r="G26" s="16">
        <f>Zandvoort!CO26</f>
        <v>0</v>
      </c>
      <c r="H26" s="17">
        <f>Zandvoort!CP26</f>
        <v>0</v>
      </c>
      <c r="I26" s="16">
        <f>Camperduin!BO26</f>
        <v>0</v>
      </c>
      <c r="J26" s="17">
        <f>Camperduin!BP26</f>
        <v>0</v>
      </c>
      <c r="K26" s="16">
        <f>Bergen!BO26</f>
        <v>0</v>
      </c>
      <c r="L26" s="17">
        <f>Bergen!BP26</f>
        <v>0</v>
      </c>
      <c r="M26" s="16">
        <f t="shared" si="0"/>
        <v>3</v>
      </c>
      <c r="N26" s="17">
        <f t="shared" si="1"/>
        <v>1</v>
      </c>
    </row>
    <row r="27" spans="1:14" ht="15.75" customHeight="1" x14ac:dyDescent="0.2">
      <c r="A27" s="112" t="s">
        <v>58</v>
      </c>
      <c r="B27" s="18" t="s">
        <v>59</v>
      </c>
      <c r="C27" s="19">
        <f>Petten!BK27</f>
        <v>0</v>
      </c>
      <c r="D27" s="20">
        <f>Petten!BL27</f>
        <v>0</v>
      </c>
      <c r="E27" s="19">
        <f>'Wijk aan Zee'!BQ27</f>
        <v>0</v>
      </c>
      <c r="F27" s="20">
        <f>'Wijk aan Zee'!BR27</f>
        <v>0</v>
      </c>
      <c r="G27" s="19">
        <f>Zandvoort!CO27</f>
        <v>0</v>
      </c>
      <c r="H27" s="20">
        <f>Zandvoort!CP27</f>
        <v>0</v>
      </c>
      <c r="I27" s="19">
        <f>Camperduin!BO27</f>
        <v>0</v>
      </c>
      <c r="J27" s="20">
        <f>Camperduin!BP27</f>
        <v>0</v>
      </c>
      <c r="K27" s="19">
        <f>Bergen!BO27</f>
        <v>0</v>
      </c>
      <c r="L27" s="20">
        <f>Bergen!BP27</f>
        <v>0</v>
      </c>
      <c r="M27" s="19">
        <f t="shared" si="0"/>
        <v>0</v>
      </c>
      <c r="N27" s="20">
        <f t="shared" si="1"/>
        <v>0</v>
      </c>
    </row>
    <row r="28" spans="1:14" ht="15.75" customHeight="1" x14ac:dyDescent="0.2">
      <c r="A28" s="113"/>
      <c r="B28" s="12" t="s">
        <v>60</v>
      </c>
      <c r="C28" s="13">
        <f>Petten!BK28</f>
        <v>0</v>
      </c>
      <c r="D28" s="14">
        <f>Petten!BL28</f>
        <v>0</v>
      </c>
      <c r="E28" s="13">
        <f>'Wijk aan Zee'!BQ28</f>
        <v>1</v>
      </c>
      <c r="F28" s="14">
        <f>'Wijk aan Zee'!BR28</f>
        <v>0</v>
      </c>
      <c r="G28" s="13">
        <f>Zandvoort!CO28</f>
        <v>2</v>
      </c>
      <c r="H28" s="14">
        <f>Zandvoort!CP28</f>
        <v>0</v>
      </c>
      <c r="I28" s="13">
        <f>Camperduin!BO28</f>
        <v>7</v>
      </c>
      <c r="J28" s="14">
        <f>Camperduin!BP28</f>
        <v>0</v>
      </c>
      <c r="K28" s="13">
        <f>Bergen!BO28</f>
        <v>0</v>
      </c>
      <c r="L28" s="14">
        <f>Bergen!BP28</f>
        <v>0</v>
      </c>
      <c r="M28" s="13">
        <f t="shared" si="0"/>
        <v>10</v>
      </c>
      <c r="N28" s="14">
        <f t="shared" si="1"/>
        <v>0</v>
      </c>
    </row>
    <row r="29" spans="1:14" ht="15.75" customHeight="1" x14ac:dyDescent="0.2">
      <c r="A29" s="113"/>
      <c r="B29" s="12" t="s">
        <v>61</v>
      </c>
      <c r="C29" s="13">
        <f>Petten!BK29</f>
        <v>0</v>
      </c>
      <c r="D29" s="14">
        <f>Petten!BL29</f>
        <v>0</v>
      </c>
      <c r="E29" s="13">
        <f>'Wijk aan Zee'!BQ29</f>
        <v>25</v>
      </c>
      <c r="F29" s="14">
        <f>'Wijk aan Zee'!BR29</f>
        <v>0</v>
      </c>
      <c r="G29" s="13">
        <f>Zandvoort!CO29</f>
        <v>17</v>
      </c>
      <c r="H29" s="14">
        <f>Zandvoort!CP29</f>
        <v>0</v>
      </c>
      <c r="I29" s="13">
        <f>Camperduin!BO29</f>
        <v>40</v>
      </c>
      <c r="J29" s="14">
        <f>Camperduin!BP29</f>
        <v>0</v>
      </c>
      <c r="K29" s="13">
        <f>Bergen!BO29</f>
        <v>0</v>
      </c>
      <c r="L29" s="14">
        <f>Bergen!BP29</f>
        <v>0</v>
      </c>
      <c r="M29" s="13">
        <f t="shared" si="0"/>
        <v>82</v>
      </c>
      <c r="N29" s="14">
        <f t="shared" si="1"/>
        <v>0</v>
      </c>
    </row>
    <row r="30" spans="1:14" ht="15.75" customHeight="1" x14ac:dyDescent="0.2">
      <c r="A30" s="113"/>
      <c r="B30" s="12" t="s">
        <v>62</v>
      </c>
      <c r="C30" s="13">
        <f>Petten!BK30</f>
        <v>0</v>
      </c>
      <c r="D30" s="14">
        <f>Petten!BL30</f>
        <v>0</v>
      </c>
      <c r="E30" s="13">
        <f>'Wijk aan Zee'!BQ30</f>
        <v>10</v>
      </c>
      <c r="F30" s="14">
        <f>'Wijk aan Zee'!BR30</f>
        <v>0</v>
      </c>
      <c r="G30" s="13">
        <f>Zandvoort!CO30</f>
        <v>33</v>
      </c>
      <c r="H30" s="14">
        <f>Zandvoort!CP30</f>
        <v>0</v>
      </c>
      <c r="I30" s="13">
        <f>Camperduin!BO30</f>
        <v>80</v>
      </c>
      <c r="J30" s="14">
        <f>Camperduin!BP30</f>
        <v>0</v>
      </c>
      <c r="K30" s="13">
        <f>Bergen!BO30</f>
        <v>5</v>
      </c>
      <c r="L30" s="14">
        <f>Bergen!BP30</f>
        <v>0</v>
      </c>
      <c r="M30" s="13">
        <f t="shared" si="0"/>
        <v>128</v>
      </c>
      <c r="N30" s="14">
        <f t="shared" si="1"/>
        <v>0</v>
      </c>
    </row>
    <row r="31" spans="1:14" ht="15.75" customHeight="1" x14ac:dyDescent="0.2">
      <c r="A31" s="113"/>
      <c r="B31" s="12" t="s">
        <v>63</v>
      </c>
      <c r="C31" s="13">
        <f>Petten!BK31</f>
        <v>0</v>
      </c>
      <c r="D31" s="14">
        <f>Petten!BL31</f>
        <v>0</v>
      </c>
      <c r="E31" s="13">
        <f>'Wijk aan Zee'!BQ31</f>
        <v>0</v>
      </c>
      <c r="F31" s="14">
        <f>'Wijk aan Zee'!BR31</f>
        <v>0</v>
      </c>
      <c r="G31" s="13">
        <f>Zandvoort!CO31</f>
        <v>1</v>
      </c>
      <c r="H31" s="14">
        <f>Zandvoort!CP31</f>
        <v>0</v>
      </c>
      <c r="I31" s="13">
        <f>Camperduin!BO31</f>
        <v>0</v>
      </c>
      <c r="J31" s="14">
        <f>Camperduin!BP31</f>
        <v>0</v>
      </c>
      <c r="K31" s="13">
        <f>Bergen!BO31</f>
        <v>0</v>
      </c>
      <c r="L31" s="14">
        <f>Bergen!BP31</f>
        <v>0</v>
      </c>
      <c r="M31" s="13">
        <f t="shared" si="0"/>
        <v>1</v>
      </c>
      <c r="N31" s="14">
        <f t="shared" si="1"/>
        <v>0</v>
      </c>
    </row>
    <row r="32" spans="1:14" ht="15.75" customHeight="1" x14ac:dyDescent="0.2">
      <c r="A32" s="113"/>
      <c r="B32" s="12" t="s">
        <v>64</v>
      </c>
      <c r="C32" s="13">
        <f>Petten!BK32</f>
        <v>0</v>
      </c>
      <c r="D32" s="14">
        <f>Petten!BL32</f>
        <v>0</v>
      </c>
      <c r="E32" s="13">
        <f>'Wijk aan Zee'!BQ32</f>
        <v>7</v>
      </c>
      <c r="F32" s="14">
        <f>'Wijk aan Zee'!BR32</f>
        <v>0</v>
      </c>
      <c r="G32" s="13">
        <f>Zandvoort!CO32</f>
        <v>6</v>
      </c>
      <c r="H32" s="14">
        <f>Zandvoort!CP32</f>
        <v>0</v>
      </c>
      <c r="I32" s="13">
        <f>Camperduin!BO32</f>
        <v>7</v>
      </c>
      <c r="J32" s="14">
        <f>Camperduin!BP32</f>
        <v>0</v>
      </c>
      <c r="K32" s="13">
        <f>Bergen!BO32</f>
        <v>0</v>
      </c>
      <c r="L32" s="14">
        <f>Bergen!BP32</f>
        <v>0</v>
      </c>
      <c r="M32" s="13">
        <f t="shared" si="0"/>
        <v>20</v>
      </c>
      <c r="N32" s="14">
        <f t="shared" si="1"/>
        <v>0</v>
      </c>
    </row>
    <row r="33" spans="1:14" ht="15.75" customHeight="1" x14ac:dyDescent="0.2">
      <c r="A33" s="113"/>
      <c r="B33" s="12" t="s">
        <v>65</v>
      </c>
      <c r="C33" s="13">
        <f>Petten!BK33</f>
        <v>0</v>
      </c>
      <c r="D33" s="14">
        <f>Petten!BL33</f>
        <v>0</v>
      </c>
      <c r="E33" s="13">
        <f>'Wijk aan Zee'!BQ33</f>
        <v>3</v>
      </c>
      <c r="F33" s="14">
        <f>'Wijk aan Zee'!BR33</f>
        <v>0</v>
      </c>
      <c r="G33" s="13">
        <f>Zandvoort!CO33</f>
        <v>0</v>
      </c>
      <c r="H33" s="14">
        <f>Zandvoort!CP33</f>
        <v>0</v>
      </c>
      <c r="I33" s="13">
        <f>Camperduin!BO33</f>
        <v>1</v>
      </c>
      <c r="J33" s="14">
        <f>Camperduin!BP33</f>
        <v>0</v>
      </c>
      <c r="K33" s="13">
        <f>Bergen!BO33</f>
        <v>1</v>
      </c>
      <c r="L33" s="14">
        <f>Bergen!BP33</f>
        <v>0</v>
      </c>
      <c r="M33" s="13">
        <f t="shared" si="0"/>
        <v>5</v>
      </c>
      <c r="N33" s="14">
        <f t="shared" si="1"/>
        <v>0</v>
      </c>
    </row>
    <row r="34" spans="1:14" ht="20.25" customHeight="1" thickBot="1" x14ac:dyDescent="0.25">
      <c r="A34" s="114"/>
      <c r="B34" s="15" t="s">
        <v>66</v>
      </c>
      <c r="C34" s="16">
        <f>Petten!BK34</f>
        <v>0</v>
      </c>
      <c r="D34" s="17">
        <f>Petten!BL34</f>
        <v>0</v>
      </c>
      <c r="E34" s="16">
        <f>'Wijk aan Zee'!BQ34</f>
        <v>10</v>
      </c>
      <c r="F34" s="17">
        <f>'Wijk aan Zee'!BR34</f>
        <v>0</v>
      </c>
      <c r="G34" s="16">
        <f>Zandvoort!CO34</f>
        <v>20</v>
      </c>
      <c r="H34" s="17">
        <f>Zandvoort!CP34</f>
        <v>0</v>
      </c>
      <c r="I34" s="16">
        <f>Camperduin!BO34</f>
        <v>86</v>
      </c>
      <c r="J34" s="17">
        <f>Camperduin!BP34</f>
        <v>0</v>
      </c>
      <c r="K34" s="16">
        <f>Bergen!BO34</f>
        <v>2</v>
      </c>
      <c r="L34" s="17">
        <f>Bergen!BP34</f>
        <v>0</v>
      </c>
      <c r="M34" s="16">
        <f t="shared" si="0"/>
        <v>118</v>
      </c>
      <c r="N34" s="17">
        <f t="shared" si="1"/>
        <v>0</v>
      </c>
    </row>
    <row r="35" spans="1:14" ht="15.75" customHeight="1" x14ac:dyDescent="0.2">
      <c r="A35" s="112" t="s">
        <v>67</v>
      </c>
      <c r="B35" s="39" t="s">
        <v>132</v>
      </c>
      <c r="C35" s="19">
        <f>Petten!BK35</f>
        <v>3</v>
      </c>
      <c r="D35" s="20">
        <f>Petten!BL35</f>
        <v>0</v>
      </c>
      <c r="E35" s="19">
        <f>'Wijk aan Zee'!BQ35</f>
        <v>2</v>
      </c>
      <c r="F35" s="20">
        <f>'Wijk aan Zee'!BR35</f>
        <v>0</v>
      </c>
      <c r="G35" s="19">
        <f>Zandvoort!CO35</f>
        <v>1</v>
      </c>
      <c r="H35" s="20">
        <f>Zandvoort!CP35</f>
        <v>0</v>
      </c>
      <c r="I35" s="19">
        <f>Camperduin!BO35</f>
        <v>2</v>
      </c>
      <c r="J35" s="20">
        <f>Camperduin!BP35</f>
        <v>0</v>
      </c>
      <c r="K35" s="19">
        <f>Bergen!BO35</f>
        <v>1</v>
      </c>
      <c r="L35" s="20">
        <f>Bergen!BP35</f>
        <v>0</v>
      </c>
      <c r="M35" s="19">
        <f t="shared" si="0"/>
        <v>9</v>
      </c>
      <c r="N35" s="20">
        <f t="shared" si="1"/>
        <v>0</v>
      </c>
    </row>
    <row r="36" spans="1:14" ht="15.75" customHeight="1" x14ac:dyDescent="0.2">
      <c r="A36" s="113"/>
      <c r="B36" s="56" t="s">
        <v>155</v>
      </c>
      <c r="C36" s="13">
        <f>Petten!BK36</f>
        <v>0</v>
      </c>
      <c r="D36" s="14">
        <f>Petten!BL36</f>
        <v>0</v>
      </c>
      <c r="E36" s="13">
        <f>'Wijk aan Zee'!BQ36</f>
        <v>0</v>
      </c>
      <c r="F36" s="14">
        <f>'Wijk aan Zee'!BR36</f>
        <v>0</v>
      </c>
      <c r="G36" s="13">
        <f>Zandvoort!CO36</f>
        <v>0</v>
      </c>
      <c r="H36" s="14">
        <f>Zandvoort!CP36</f>
        <v>0</v>
      </c>
      <c r="I36" s="13">
        <f>Camperduin!BO36</f>
        <v>0</v>
      </c>
      <c r="J36" s="14">
        <f>Camperduin!BP36</f>
        <v>0</v>
      </c>
      <c r="K36" s="13">
        <f>Bergen!BO36</f>
        <v>0</v>
      </c>
      <c r="L36" s="14">
        <f>Bergen!BP36</f>
        <v>0</v>
      </c>
      <c r="M36" s="13">
        <f t="shared" si="0"/>
        <v>0</v>
      </c>
      <c r="N36" s="14">
        <f t="shared" si="1"/>
        <v>0</v>
      </c>
    </row>
    <row r="37" spans="1:14" ht="15.75" customHeight="1" x14ac:dyDescent="0.2">
      <c r="A37" s="113"/>
      <c r="B37" s="56" t="s">
        <v>157</v>
      </c>
      <c r="C37" s="13">
        <f>Petten!BK37</f>
        <v>0</v>
      </c>
      <c r="D37" s="14">
        <f>Petten!BL37</f>
        <v>0</v>
      </c>
      <c r="E37" s="13">
        <f>'Wijk aan Zee'!BQ37</f>
        <v>0</v>
      </c>
      <c r="F37" s="14">
        <f>'Wijk aan Zee'!BR37</f>
        <v>0</v>
      </c>
      <c r="G37" s="13">
        <f>Zandvoort!CO37</f>
        <v>0</v>
      </c>
      <c r="H37" s="14">
        <f>Zandvoort!CP37</f>
        <v>0</v>
      </c>
      <c r="I37" s="13">
        <f>Camperduin!BO37</f>
        <v>0</v>
      </c>
      <c r="J37" s="14">
        <f>Camperduin!BP37</f>
        <v>0</v>
      </c>
      <c r="K37" s="13">
        <f>Bergen!BO37</f>
        <v>0</v>
      </c>
      <c r="L37" s="14">
        <f>Bergen!BP37</f>
        <v>0</v>
      </c>
      <c r="M37" s="13">
        <f t="shared" si="0"/>
        <v>0</v>
      </c>
      <c r="N37" s="14">
        <f t="shared" si="1"/>
        <v>0</v>
      </c>
    </row>
    <row r="38" spans="1:14" ht="15.75" customHeight="1" x14ac:dyDescent="0.2">
      <c r="A38" s="113"/>
      <c r="B38" s="56" t="s">
        <v>154</v>
      </c>
      <c r="C38" s="13">
        <f>Petten!BK38</f>
        <v>0</v>
      </c>
      <c r="D38" s="14">
        <f>Petten!BL38</f>
        <v>0</v>
      </c>
      <c r="E38" s="13">
        <f>'Wijk aan Zee'!BQ38</f>
        <v>0</v>
      </c>
      <c r="F38" s="14">
        <f>'Wijk aan Zee'!BR38</f>
        <v>0</v>
      </c>
      <c r="G38" s="13">
        <f>Zandvoort!CO38</f>
        <v>0</v>
      </c>
      <c r="H38" s="14">
        <f>Zandvoort!CP38</f>
        <v>0</v>
      </c>
      <c r="I38" s="13">
        <f>Camperduin!BO38</f>
        <v>0</v>
      </c>
      <c r="J38" s="14">
        <f>Camperduin!BP38</f>
        <v>0</v>
      </c>
      <c r="K38" s="13">
        <f>Bergen!BO38</f>
        <v>0</v>
      </c>
      <c r="L38" s="14">
        <f>Bergen!BP38</f>
        <v>0</v>
      </c>
      <c r="M38" s="13">
        <f t="shared" si="0"/>
        <v>0</v>
      </c>
      <c r="N38" s="14">
        <f t="shared" si="1"/>
        <v>0</v>
      </c>
    </row>
    <row r="39" spans="1:14" ht="15.75" customHeight="1" x14ac:dyDescent="0.2">
      <c r="A39" s="113"/>
      <c r="B39" s="56" t="s">
        <v>153</v>
      </c>
      <c r="C39" s="13">
        <f>Petten!BK39</f>
        <v>0</v>
      </c>
      <c r="D39" s="14">
        <f>Petten!BL39</f>
        <v>0</v>
      </c>
      <c r="E39" s="13">
        <f>'Wijk aan Zee'!BQ39</f>
        <v>0</v>
      </c>
      <c r="F39" s="14">
        <f>'Wijk aan Zee'!BR39</f>
        <v>0</v>
      </c>
      <c r="G39" s="13">
        <f>Zandvoort!CO39</f>
        <v>0</v>
      </c>
      <c r="H39" s="14">
        <f>Zandvoort!CP39</f>
        <v>0</v>
      </c>
      <c r="I39" s="13">
        <f>Camperduin!BO39</f>
        <v>0</v>
      </c>
      <c r="J39" s="14">
        <f>Camperduin!BP39</f>
        <v>0</v>
      </c>
      <c r="K39" s="13">
        <f>Bergen!BO39</f>
        <v>0</v>
      </c>
      <c r="L39" s="14">
        <f>Bergen!BP39</f>
        <v>0</v>
      </c>
      <c r="M39" s="13">
        <f t="shared" si="0"/>
        <v>0</v>
      </c>
      <c r="N39" s="14">
        <f t="shared" si="1"/>
        <v>0</v>
      </c>
    </row>
    <row r="40" spans="1:14" ht="15.75" customHeight="1" x14ac:dyDescent="0.2">
      <c r="A40" s="113"/>
      <c r="B40" s="56" t="s">
        <v>152</v>
      </c>
      <c r="C40" s="13">
        <f>Petten!BK40</f>
        <v>0</v>
      </c>
      <c r="D40" s="14">
        <f>Petten!BL40</f>
        <v>0</v>
      </c>
      <c r="E40" s="13">
        <f>'Wijk aan Zee'!BQ40</f>
        <v>0</v>
      </c>
      <c r="F40" s="14">
        <f>'Wijk aan Zee'!BR40</f>
        <v>0</v>
      </c>
      <c r="G40" s="13">
        <f>Zandvoort!CO40</f>
        <v>0</v>
      </c>
      <c r="H40" s="14">
        <f>Zandvoort!CP40</f>
        <v>0</v>
      </c>
      <c r="I40" s="13">
        <f>Camperduin!BO40</f>
        <v>0</v>
      </c>
      <c r="J40" s="14">
        <f>Camperduin!BP40</f>
        <v>0</v>
      </c>
      <c r="K40" s="13">
        <f>Bergen!BO40</f>
        <v>0</v>
      </c>
      <c r="L40" s="14">
        <f>Bergen!BP40</f>
        <v>0</v>
      </c>
      <c r="M40" s="13">
        <f t="shared" si="0"/>
        <v>0</v>
      </c>
      <c r="N40" s="14">
        <f t="shared" si="1"/>
        <v>0</v>
      </c>
    </row>
    <row r="41" spans="1:14" ht="15.75" customHeight="1" x14ac:dyDescent="0.2">
      <c r="A41" s="113"/>
      <c r="B41" s="56" t="s">
        <v>151</v>
      </c>
      <c r="C41" s="13">
        <f>Petten!BK41</f>
        <v>0</v>
      </c>
      <c r="D41" s="14">
        <f>Petten!BL41</f>
        <v>0</v>
      </c>
      <c r="E41" s="13">
        <f>'Wijk aan Zee'!BQ41</f>
        <v>0</v>
      </c>
      <c r="F41" s="14">
        <f>'Wijk aan Zee'!BR41</f>
        <v>0</v>
      </c>
      <c r="G41" s="13">
        <f>Zandvoort!CO41</f>
        <v>0</v>
      </c>
      <c r="H41" s="14">
        <f>Zandvoort!CP41</f>
        <v>0</v>
      </c>
      <c r="I41" s="13">
        <f>Camperduin!BO41</f>
        <v>0</v>
      </c>
      <c r="J41" s="14">
        <f>Camperduin!BP41</f>
        <v>0</v>
      </c>
      <c r="K41" s="13">
        <f>Bergen!BO41</f>
        <v>0</v>
      </c>
      <c r="L41" s="14">
        <f>Bergen!BP41</f>
        <v>0</v>
      </c>
      <c r="M41" s="13">
        <f t="shared" si="0"/>
        <v>0</v>
      </c>
      <c r="N41" s="14">
        <f t="shared" si="1"/>
        <v>0</v>
      </c>
    </row>
    <row r="42" spans="1:14" ht="15.75" customHeight="1" x14ac:dyDescent="0.2">
      <c r="A42" s="113"/>
      <c r="B42" s="56" t="s">
        <v>150</v>
      </c>
      <c r="C42" s="13">
        <f>Petten!BK42</f>
        <v>0</v>
      </c>
      <c r="D42" s="14">
        <f>Petten!BL42</f>
        <v>0</v>
      </c>
      <c r="E42" s="13">
        <f>'Wijk aan Zee'!BQ42</f>
        <v>0</v>
      </c>
      <c r="F42" s="14">
        <f>'Wijk aan Zee'!BR42</f>
        <v>0</v>
      </c>
      <c r="G42" s="13">
        <f>Zandvoort!CO42</f>
        <v>0</v>
      </c>
      <c r="H42" s="14">
        <f>Zandvoort!CP42</f>
        <v>0</v>
      </c>
      <c r="I42" s="13">
        <f>Camperduin!BO42</f>
        <v>0</v>
      </c>
      <c r="J42" s="14">
        <f>Camperduin!BP42</f>
        <v>0</v>
      </c>
      <c r="K42" s="13">
        <f>Bergen!BO42</f>
        <v>2</v>
      </c>
      <c r="L42" s="14">
        <f>Bergen!BP42</f>
        <v>0</v>
      </c>
      <c r="M42" s="13">
        <f t="shared" si="0"/>
        <v>2</v>
      </c>
      <c r="N42" s="14">
        <f t="shared" si="1"/>
        <v>0</v>
      </c>
    </row>
    <row r="43" spans="1:14" ht="15.75" customHeight="1" x14ac:dyDescent="0.2">
      <c r="A43" s="113"/>
      <c r="B43" s="68" t="s">
        <v>149</v>
      </c>
      <c r="C43" s="13">
        <f>Petten!BK43</f>
        <v>0</v>
      </c>
      <c r="D43" s="14">
        <f>Petten!BL43</f>
        <v>0</v>
      </c>
      <c r="E43" s="13">
        <f>'Wijk aan Zee'!BQ43</f>
        <v>0</v>
      </c>
      <c r="F43" s="14">
        <f>'Wijk aan Zee'!BR43</f>
        <v>0</v>
      </c>
      <c r="G43" s="13">
        <f>Zandvoort!CO43</f>
        <v>0</v>
      </c>
      <c r="H43" s="14">
        <f>Zandvoort!CP43</f>
        <v>0</v>
      </c>
      <c r="I43" s="13">
        <f>Camperduin!BO43</f>
        <v>0</v>
      </c>
      <c r="J43" s="14">
        <f>Camperduin!BP43</f>
        <v>0</v>
      </c>
      <c r="K43" s="13">
        <f>Bergen!BO43</f>
        <v>0</v>
      </c>
      <c r="L43" s="14">
        <f>Bergen!BP43</f>
        <v>0</v>
      </c>
      <c r="M43" s="13">
        <f t="shared" si="0"/>
        <v>0</v>
      </c>
      <c r="N43" s="14">
        <f t="shared" si="1"/>
        <v>0</v>
      </c>
    </row>
    <row r="44" spans="1:14" ht="15.75" customHeight="1" x14ac:dyDescent="0.2">
      <c r="A44" s="114"/>
      <c r="B44" s="68" t="s">
        <v>148</v>
      </c>
      <c r="C44" s="13">
        <f>Petten!BK44</f>
        <v>0</v>
      </c>
      <c r="D44" s="14">
        <f>Petten!BL44</f>
        <v>0</v>
      </c>
      <c r="E44" s="13">
        <f>'Wijk aan Zee'!BQ44</f>
        <v>0</v>
      </c>
      <c r="F44" s="14">
        <f>'Wijk aan Zee'!BR44</f>
        <v>0</v>
      </c>
      <c r="G44" s="13">
        <f>Zandvoort!CO44</f>
        <v>0</v>
      </c>
      <c r="H44" s="14">
        <f>Zandvoort!CP44</f>
        <v>0</v>
      </c>
      <c r="I44" s="13">
        <f>Camperduin!BO44</f>
        <v>0</v>
      </c>
      <c r="J44" s="14">
        <f>Camperduin!BP44</f>
        <v>0</v>
      </c>
      <c r="K44" s="13">
        <f>Bergen!BO44</f>
        <v>0</v>
      </c>
      <c r="L44" s="14">
        <f>Bergen!BP44</f>
        <v>0</v>
      </c>
      <c r="M44" s="13">
        <f t="shared" si="0"/>
        <v>0</v>
      </c>
      <c r="N44" s="14">
        <f t="shared" si="1"/>
        <v>0</v>
      </c>
    </row>
    <row r="45" spans="1:14" ht="15.75" customHeight="1" x14ac:dyDescent="0.2">
      <c r="B45" s="33" t="s">
        <v>172</v>
      </c>
      <c r="C45" s="13">
        <f>Petten!BK45</f>
        <v>2</v>
      </c>
      <c r="D45" s="14">
        <f>Petten!BL45</f>
        <v>0</v>
      </c>
      <c r="E45" s="13">
        <f>'Wijk aan Zee'!BQ45</f>
        <v>0</v>
      </c>
      <c r="F45" s="14">
        <f>'Wijk aan Zee'!BR45</f>
        <v>0</v>
      </c>
      <c r="G45" s="13">
        <f>Zandvoort!CO45</f>
        <v>0</v>
      </c>
      <c r="H45" s="14">
        <f>Zandvoort!CP45</f>
        <v>0</v>
      </c>
      <c r="I45" s="13">
        <f>Camperduin!BO45</f>
        <v>0</v>
      </c>
      <c r="J45" s="14">
        <f>Camperduin!BP45</f>
        <v>0</v>
      </c>
      <c r="K45" s="13">
        <f>Bergen!BO45</f>
        <v>0</v>
      </c>
      <c r="L45" s="14">
        <f>Bergen!BP45</f>
        <v>0</v>
      </c>
      <c r="M45" s="13">
        <f t="shared" ref="M45:M48" si="2">C45+E45+G45+I45+K45</f>
        <v>2</v>
      </c>
      <c r="N45" s="14">
        <f t="shared" ref="N45:N48" si="3">D45+F45+H45+J45+L45</f>
        <v>0</v>
      </c>
    </row>
    <row r="46" spans="1:14" ht="15.75" customHeight="1" x14ac:dyDescent="0.2">
      <c r="B46" s="33" t="s">
        <v>173</v>
      </c>
      <c r="C46" s="13">
        <f>Petten!BK46</f>
        <v>0</v>
      </c>
      <c r="D46" s="14">
        <f>Petten!BL46</f>
        <v>0</v>
      </c>
      <c r="E46" s="13">
        <f>'Wijk aan Zee'!BQ46</f>
        <v>0</v>
      </c>
      <c r="F46" s="14">
        <f>'Wijk aan Zee'!BR46</f>
        <v>0</v>
      </c>
      <c r="G46" s="13">
        <f>Zandvoort!CO46</f>
        <v>0</v>
      </c>
      <c r="H46" s="14">
        <f>Zandvoort!CP46</f>
        <v>0</v>
      </c>
      <c r="I46" s="13">
        <f>Camperduin!BO46</f>
        <v>0</v>
      </c>
      <c r="J46" s="14">
        <f>Camperduin!BP46</f>
        <v>0</v>
      </c>
      <c r="K46" s="13">
        <f>Bergen!BO46</f>
        <v>0</v>
      </c>
      <c r="L46" s="14">
        <f>Bergen!BP46</f>
        <v>0</v>
      </c>
      <c r="M46" s="13">
        <f t="shared" si="2"/>
        <v>0</v>
      </c>
      <c r="N46" s="14">
        <f t="shared" si="3"/>
        <v>0</v>
      </c>
    </row>
    <row r="47" spans="1:14" ht="15.75" customHeight="1" x14ac:dyDescent="0.2">
      <c r="B47" s="33" t="s">
        <v>174</v>
      </c>
      <c r="C47" s="13">
        <f>Petten!BK47</f>
        <v>0</v>
      </c>
      <c r="D47" s="14">
        <f>Petten!BL47</f>
        <v>0</v>
      </c>
      <c r="E47" s="13">
        <f>'Wijk aan Zee'!BQ47</f>
        <v>0</v>
      </c>
      <c r="F47" s="14">
        <f>'Wijk aan Zee'!BR47</f>
        <v>0</v>
      </c>
      <c r="G47" s="13">
        <f>Zandvoort!CO47</f>
        <v>0</v>
      </c>
      <c r="H47" s="14">
        <f>Zandvoort!CP47</f>
        <v>0</v>
      </c>
      <c r="I47" s="13">
        <f>Camperduin!BO47</f>
        <v>1</v>
      </c>
      <c r="J47" s="14">
        <f>Camperduin!BP47</f>
        <v>0</v>
      </c>
      <c r="K47" s="13">
        <f>Bergen!BO47</f>
        <v>0</v>
      </c>
      <c r="L47" s="14">
        <f>Bergen!BP47</f>
        <v>0</v>
      </c>
      <c r="M47" s="13">
        <f t="shared" si="2"/>
        <v>1</v>
      </c>
      <c r="N47" s="14">
        <f t="shared" si="3"/>
        <v>0</v>
      </c>
    </row>
    <row r="48" spans="1:14" ht="15.75" customHeight="1" x14ac:dyDescent="0.2">
      <c r="B48" s="33" t="s">
        <v>175</v>
      </c>
      <c r="C48" s="13">
        <f>Petten!BK48</f>
        <v>23</v>
      </c>
      <c r="D48" s="14">
        <f>Petten!BL48</f>
        <v>0</v>
      </c>
      <c r="E48" s="13">
        <f>'Wijk aan Zee'!BQ48</f>
        <v>2</v>
      </c>
      <c r="F48" s="14">
        <f>'Wijk aan Zee'!BR48</f>
        <v>0</v>
      </c>
      <c r="G48" s="13">
        <f>Zandvoort!CO48</f>
        <v>8</v>
      </c>
      <c r="H48" s="14">
        <f>Zandvoort!CP48</f>
        <v>0</v>
      </c>
      <c r="I48" s="13">
        <f>Camperduin!BO48</f>
        <v>4</v>
      </c>
      <c r="J48" s="14">
        <f>Camperduin!BP48</f>
        <v>0</v>
      </c>
      <c r="K48" s="13">
        <f>Bergen!BO48</f>
        <v>2</v>
      </c>
      <c r="L48" s="14">
        <f>Bergen!BP48</f>
        <v>0</v>
      </c>
      <c r="M48" s="13">
        <f t="shared" si="2"/>
        <v>39</v>
      </c>
      <c r="N48" s="14">
        <f t="shared" si="3"/>
        <v>0</v>
      </c>
    </row>
    <row r="49" spans="2:14" ht="15.75" customHeight="1" x14ac:dyDescent="0.2">
      <c r="B49" s="74" t="s">
        <v>199</v>
      </c>
      <c r="C49" s="13">
        <f>Petten!BK49</f>
        <v>0</v>
      </c>
      <c r="D49" s="14">
        <f>Petten!BL49</f>
        <v>0</v>
      </c>
      <c r="E49" s="13">
        <f>'Wijk aan Zee'!BQ49</f>
        <v>0</v>
      </c>
      <c r="F49" s="14">
        <f>'Wijk aan Zee'!BR49</f>
        <v>0</v>
      </c>
      <c r="G49" s="13"/>
      <c r="H49" s="14"/>
      <c r="I49" s="13">
        <f>Camperduin!BO49</f>
        <v>0</v>
      </c>
      <c r="J49" s="14">
        <f>Camperduin!BP49</f>
        <v>0</v>
      </c>
      <c r="K49" s="13">
        <f>Bergen!BO49</f>
        <v>0</v>
      </c>
      <c r="L49" s="14">
        <f>Bergen!BP49</f>
        <v>0</v>
      </c>
      <c r="M49" s="13">
        <f t="shared" ref="M49:M53" si="4">C49+E49+G49+I49+K49</f>
        <v>0</v>
      </c>
      <c r="N49" s="14">
        <f t="shared" ref="N49:N53" si="5">D49+F49+H49+J49+L49</f>
        <v>0</v>
      </c>
    </row>
    <row r="50" spans="2:14" ht="15.75" customHeight="1" x14ac:dyDescent="0.2">
      <c r="B50" s="33" t="s">
        <v>200</v>
      </c>
      <c r="C50" s="13">
        <f>Petten!BK50</f>
        <v>0</v>
      </c>
      <c r="D50" s="14">
        <f>Petten!BL50</f>
        <v>0</v>
      </c>
      <c r="E50" s="13">
        <f>'Wijk aan Zee'!BQ50</f>
        <v>0</v>
      </c>
      <c r="F50" s="14">
        <f>'Wijk aan Zee'!BR50</f>
        <v>0</v>
      </c>
      <c r="G50" s="13"/>
      <c r="H50" s="14"/>
      <c r="I50" s="13">
        <f>Camperduin!BO50</f>
        <v>0</v>
      </c>
      <c r="J50" s="14">
        <f>Camperduin!BP50</f>
        <v>0</v>
      </c>
      <c r="K50" s="13">
        <f>Bergen!BO50</f>
        <v>0</v>
      </c>
      <c r="L50" s="14">
        <f>Bergen!BP50</f>
        <v>0</v>
      </c>
      <c r="M50" s="13">
        <f t="shared" si="4"/>
        <v>0</v>
      </c>
      <c r="N50" s="14">
        <f t="shared" si="5"/>
        <v>0</v>
      </c>
    </row>
    <row r="51" spans="2:14" ht="15.75" customHeight="1" x14ac:dyDescent="0.2">
      <c r="B51" s="33" t="s">
        <v>201</v>
      </c>
      <c r="C51" s="13">
        <f>Petten!BK51</f>
        <v>0</v>
      </c>
      <c r="D51" s="14">
        <f>Petten!BL51</f>
        <v>0</v>
      </c>
      <c r="E51" s="13">
        <f>'Wijk aan Zee'!BQ51</f>
        <v>0</v>
      </c>
      <c r="F51" s="14">
        <f>'Wijk aan Zee'!BR51</f>
        <v>0</v>
      </c>
      <c r="G51" s="13"/>
      <c r="H51" s="14"/>
      <c r="I51" s="13">
        <f>Camperduin!BO51</f>
        <v>0</v>
      </c>
      <c r="J51" s="14">
        <f>Camperduin!BP51</f>
        <v>0</v>
      </c>
      <c r="K51" s="13">
        <f>Bergen!BO51</f>
        <v>0</v>
      </c>
      <c r="L51" s="14">
        <f>Bergen!BP51</f>
        <v>0</v>
      </c>
      <c r="M51" s="13">
        <f t="shared" si="4"/>
        <v>0</v>
      </c>
      <c r="N51" s="14">
        <f t="shared" si="5"/>
        <v>0</v>
      </c>
    </row>
    <row r="52" spans="2:14" ht="15.75" customHeight="1" x14ac:dyDescent="0.2">
      <c r="B52" s="33" t="s">
        <v>202</v>
      </c>
      <c r="C52" s="13">
        <f>Petten!BK52</f>
        <v>0</v>
      </c>
      <c r="D52" s="14">
        <f>Petten!BL52</f>
        <v>0</v>
      </c>
      <c r="E52" s="13">
        <f>'Wijk aan Zee'!BQ52</f>
        <v>0</v>
      </c>
      <c r="F52" s="14">
        <f>'Wijk aan Zee'!BR52</f>
        <v>0</v>
      </c>
      <c r="G52" s="13"/>
      <c r="H52" s="14"/>
      <c r="I52" s="13">
        <f>Camperduin!BO52</f>
        <v>0</v>
      </c>
      <c r="J52" s="14">
        <f>Camperduin!BP52</f>
        <v>0</v>
      </c>
      <c r="K52" s="13">
        <f>Bergen!BO52</f>
        <v>0</v>
      </c>
      <c r="L52" s="14">
        <f>Bergen!BP52</f>
        <v>0</v>
      </c>
      <c r="M52" s="13">
        <f t="shared" si="4"/>
        <v>0</v>
      </c>
      <c r="N52" s="14">
        <f t="shared" si="5"/>
        <v>0</v>
      </c>
    </row>
    <row r="53" spans="2:14" ht="15.75" customHeight="1" x14ac:dyDescent="0.2">
      <c r="B53" s="74" t="s">
        <v>203</v>
      </c>
      <c r="C53" s="13">
        <f>Petten!BK53</f>
        <v>0</v>
      </c>
      <c r="D53" s="14">
        <f>Petten!BL53</f>
        <v>0</v>
      </c>
      <c r="E53" s="13">
        <f>'Wijk aan Zee'!BQ53</f>
        <v>0</v>
      </c>
      <c r="F53" s="14">
        <f>'Wijk aan Zee'!BR53</f>
        <v>0</v>
      </c>
      <c r="G53" s="13"/>
      <c r="H53" s="14"/>
      <c r="I53" s="13">
        <f>Camperduin!BO53</f>
        <v>0</v>
      </c>
      <c r="J53" s="14">
        <f>Camperduin!BP53</f>
        <v>0</v>
      </c>
      <c r="K53" s="13">
        <f>Bergen!BO53</f>
        <v>0</v>
      </c>
      <c r="L53" s="14">
        <f>Bergen!BP53</f>
        <v>0</v>
      </c>
      <c r="M53" s="13">
        <f t="shared" si="4"/>
        <v>0</v>
      </c>
      <c r="N53" s="14">
        <f t="shared" si="5"/>
        <v>0</v>
      </c>
    </row>
    <row r="54" spans="2:14" ht="15.75" customHeight="1" x14ac:dyDescent="0.2">
      <c r="B54" s="33" t="s">
        <v>211</v>
      </c>
      <c r="C54" s="13">
        <f>Petten!BK54</f>
        <v>3</v>
      </c>
      <c r="D54" s="14">
        <f>Petten!BL54</f>
        <v>0</v>
      </c>
      <c r="E54" s="13">
        <f>'Wijk aan Zee'!BQ54</f>
        <v>0</v>
      </c>
      <c r="F54" s="14">
        <f>'Wijk aan Zee'!BR54</f>
        <v>0</v>
      </c>
      <c r="G54" s="13"/>
      <c r="H54" s="14"/>
      <c r="I54" s="13">
        <f>Camperduin!BO54</f>
        <v>0</v>
      </c>
      <c r="J54" s="14">
        <f>Camperduin!BP54</f>
        <v>0</v>
      </c>
      <c r="K54" s="13"/>
      <c r="L54" s="14"/>
      <c r="M54" s="13">
        <f t="shared" ref="M54:M56" si="6">C54+E54+G54+I54+K54</f>
        <v>3</v>
      </c>
      <c r="N54" s="14">
        <f t="shared" ref="N54:N56" si="7">D54+F54+H54+J54+L54</f>
        <v>0</v>
      </c>
    </row>
    <row r="55" spans="2:14" ht="15.75" customHeight="1" x14ac:dyDescent="0.2">
      <c r="B55" s="33" t="s">
        <v>212</v>
      </c>
      <c r="C55" s="13">
        <f>Petten!BK55</f>
        <v>0</v>
      </c>
      <c r="D55" s="14">
        <f>Petten!BL55</f>
        <v>0</v>
      </c>
      <c r="E55" s="13">
        <f>'Wijk aan Zee'!BQ55</f>
        <v>0</v>
      </c>
      <c r="F55" s="14">
        <f>'Wijk aan Zee'!BR55</f>
        <v>0</v>
      </c>
      <c r="G55" s="13"/>
      <c r="H55" s="14"/>
      <c r="I55" s="13">
        <f>Camperduin!BO55</f>
        <v>0</v>
      </c>
      <c r="J55" s="14">
        <f>Camperduin!BP55</f>
        <v>0</v>
      </c>
      <c r="K55" s="13"/>
      <c r="L55" s="14"/>
      <c r="M55" s="13">
        <f t="shared" si="6"/>
        <v>0</v>
      </c>
      <c r="N55" s="14">
        <f t="shared" si="7"/>
        <v>0</v>
      </c>
    </row>
    <row r="56" spans="2:14" ht="15.75" customHeight="1" x14ac:dyDescent="0.2">
      <c r="B56" s="33" t="s">
        <v>213</v>
      </c>
      <c r="C56" s="13">
        <f>Petten!BK56</f>
        <v>0</v>
      </c>
      <c r="D56" s="14">
        <f>Petten!BL56</f>
        <v>0</v>
      </c>
      <c r="E56" s="13">
        <f>'Wijk aan Zee'!BQ56</f>
        <v>0</v>
      </c>
      <c r="F56" s="14">
        <f>'Wijk aan Zee'!BR56</f>
        <v>0</v>
      </c>
      <c r="G56" s="13"/>
      <c r="H56" s="14"/>
      <c r="I56" s="13">
        <f>Camperduin!BO56</f>
        <v>0</v>
      </c>
      <c r="J56" s="14">
        <f>Camperduin!BP56</f>
        <v>0</v>
      </c>
      <c r="K56" s="13"/>
      <c r="L56" s="14"/>
      <c r="M56" s="13">
        <f t="shared" si="6"/>
        <v>0</v>
      </c>
      <c r="N56" s="14">
        <f t="shared" si="7"/>
        <v>0</v>
      </c>
    </row>
    <row r="57" spans="2:14" ht="15.75" customHeight="1" x14ac:dyDescent="0.2">
      <c r="B57" s="74" t="s">
        <v>216</v>
      </c>
      <c r="C57" s="13">
        <f>Petten!BK57</f>
        <v>0</v>
      </c>
      <c r="D57" s="14">
        <f>Petten!BL57</f>
        <v>0</v>
      </c>
      <c r="E57" s="13">
        <f>'Wijk aan Zee'!BQ57</f>
        <v>0</v>
      </c>
      <c r="F57" s="14">
        <f>'Wijk aan Zee'!BR57</f>
        <v>0</v>
      </c>
      <c r="G57" s="13"/>
      <c r="H57" s="14"/>
      <c r="I57" s="13">
        <f>Camperduin!BO57</f>
        <v>0</v>
      </c>
      <c r="J57" s="14">
        <f>Camperduin!BP57</f>
        <v>0</v>
      </c>
      <c r="K57" s="13"/>
      <c r="L57" s="14"/>
      <c r="M57" s="13">
        <f t="shared" ref="M57:M58" si="8">C57+E57+G57+I57+K57</f>
        <v>0</v>
      </c>
      <c r="N57" s="14">
        <f t="shared" ref="N57:N58" si="9">D57+F57+H57+J57+L57</f>
        <v>0</v>
      </c>
    </row>
    <row r="58" spans="2:14" ht="15.75" customHeight="1" x14ac:dyDescent="0.2">
      <c r="B58" s="33" t="s">
        <v>217</v>
      </c>
      <c r="C58" s="13">
        <f>Petten!BK58</f>
        <v>0</v>
      </c>
      <c r="D58" s="14">
        <f>Petten!BL58</f>
        <v>0</v>
      </c>
      <c r="E58" s="13">
        <f>'Wijk aan Zee'!BQ58</f>
        <v>423</v>
      </c>
      <c r="F58" s="14">
        <f>'Wijk aan Zee'!BR58</f>
        <v>0</v>
      </c>
      <c r="G58" s="13"/>
      <c r="H58" s="14"/>
      <c r="I58" s="13">
        <f>Camperduin!BO58</f>
        <v>0</v>
      </c>
      <c r="J58" s="14">
        <f>Camperduin!BP58</f>
        <v>0</v>
      </c>
      <c r="K58" s="13"/>
      <c r="L58" s="14"/>
      <c r="M58" s="13">
        <f t="shared" si="8"/>
        <v>423</v>
      </c>
      <c r="N58" s="14">
        <f t="shared" si="9"/>
        <v>0</v>
      </c>
    </row>
    <row r="59" spans="2:14" ht="15.75" customHeight="1" x14ac:dyDescent="0.2">
      <c r="B59" s="80" t="s">
        <v>218</v>
      </c>
      <c r="C59" s="13">
        <f>Petten!BK59</f>
        <v>0</v>
      </c>
      <c r="D59" s="14">
        <f>Petten!BL59</f>
        <v>0</v>
      </c>
      <c r="E59" s="13">
        <f>'Wijk aan Zee'!BQ59</f>
        <v>1</v>
      </c>
      <c r="F59" s="14">
        <f>'Wijk aan Zee'!BR59</f>
        <v>0</v>
      </c>
      <c r="G59" s="13"/>
      <c r="H59" s="14"/>
      <c r="I59" s="13">
        <f>Camperduin!BO59</f>
        <v>0</v>
      </c>
      <c r="J59" s="14">
        <f>Camperduin!BP59</f>
        <v>0</v>
      </c>
      <c r="K59" s="13"/>
      <c r="L59" s="14"/>
      <c r="M59" s="13">
        <f t="shared" ref="M59:M60" si="10">C59+E59+G59+I59+K59</f>
        <v>1</v>
      </c>
      <c r="N59" s="14">
        <f t="shared" ref="N59:N60" si="11">D59+F59+H59+J59+L59</f>
        <v>0</v>
      </c>
    </row>
    <row r="60" spans="2:14" ht="15.75" customHeight="1" x14ac:dyDescent="0.2">
      <c r="B60" s="81" t="s">
        <v>219</v>
      </c>
      <c r="C60" s="13">
        <f>Petten!BK60</f>
        <v>0</v>
      </c>
      <c r="D60" s="14">
        <f>Petten!BL60</f>
        <v>0</v>
      </c>
      <c r="E60" s="13">
        <f>'Wijk aan Zee'!BQ60</f>
        <v>0</v>
      </c>
      <c r="F60" s="14">
        <f>'Wijk aan Zee'!BR60</f>
        <v>0</v>
      </c>
      <c r="G60" s="13"/>
      <c r="H60" s="14"/>
      <c r="I60" s="13">
        <f>Camperduin!BO60</f>
        <v>0</v>
      </c>
      <c r="J60" s="14">
        <f>Camperduin!BP60</f>
        <v>0</v>
      </c>
      <c r="K60" s="13"/>
      <c r="L60" s="14"/>
      <c r="M60" s="13">
        <f t="shared" si="10"/>
        <v>0</v>
      </c>
      <c r="N60" s="14">
        <f t="shared" si="11"/>
        <v>0</v>
      </c>
    </row>
    <row r="61" spans="2:14" ht="15.75" customHeight="1" x14ac:dyDescent="0.2">
      <c r="B61" s="80" t="s">
        <v>221</v>
      </c>
      <c r="C61" s="13">
        <f>Petten!BK61</f>
        <v>0</v>
      </c>
      <c r="D61" s="14">
        <f>Petten!BL61</f>
        <v>0</v>
      </c>
      <c r="E61" s="13">
        <f>'Wijk aan Zee'!BQ61</f>
        <v>0</v>
      </c>
      <c r="F61" s="14">
        <f>'Wijk aan Zee'!BR61</f>
        <v>0</v>
      </c>
      <c r="G61" s="13"/>
      <c r="H61" s="14"/>
      <c r="I61" s="13">
        <f>Camperduin!BO61</f>
        <v>1</v>
      </c>
      <c r="J61" s="14">
        <f>Camperduin!BP61</f>
        <v>0</v>
      </c>
      <c r="K61" s="13"/>
      <c r="L61" s="14"/>
      <c r="M61" s="13">
        <f t="shared" ref="M61" si="12">C61+E61+G61+I61+K61</f>
        <v>1</v>
      </c>
      <c r="N61" s="14">
        <f t="shared" ref="N61" si="13">D61+F61+H61+J61+L61</f>
        <v>0</v>
      </c>
    </row>
    <row r="62" spans="2:14" ht="15.75" customHeight="1" x14ac:dyDescent="0.2">
      <c r="B62" s="81" t="s">
        <v>232</v>
      </c>
      <c r="C62" s="13">
        <f>Petten!BK62</f>
        <v>0</v>
      </c>
      <c r="D62" s="14">
        <f>Petten!BL62</f>
        <v>0</v>
      </c>
      <c r="E62" s="13">
        <f>'Wijk aan Zee'!BQ62</f>
        <v>0</v>
      </c>
      <c r="F62" s="14">
        <f>'Wijk aan Zee'!BR62</f>
        <v>0</v>
      </c>
      <c r="G62" s="13"/>
      <c r="H62" s="14"/>
      <c r="I62" s="13"/>
      <c r="J62" s="14"/>
      <c r="K62" s="13"/>
      <c r="L62" s="14"/>
      <c r="M62" s="13">
        <f t="shared" ref="M62" si="14">C62+E62+G62+I62+K62</f>
        <v>0</v>
      </c>
      <c r="N62" s="14">
        <f t="shared" ref="N62" si="15">D62+F62+H62+J62+L62</f>
        <v>0</v>
      </c>
    </row>
    <row r="63" spans="2:14" ht="15.75" customHeight="1" x14ac:dyDescent="0.2">
      <c r="B63" s="33" t="s">
        <v>233</v>
      </c>
      <c r="C63" s="13">
        <f>Petten!BK63</f>
        <v>1</v>
      </c>
      <c r="D63" s="14">
        <f>Petten!BL63</f>
        <v>0</v>
      </c>
      <c r="E63" s="13">
        <f>'Wijk aan Zee'!BQ63</f>
        <v>0</v>
      </c>
      <c r="F63" s="14">
        <f>'Wijk aan Zee'!BR63</f>
        <v>0</v>
      </c>
      <c r="G63" s="13"/>
      <c r="H63" s="14"/>
      <c r="I63" s="13"/>
      <c r="J63" s="14"/>
      <c r="K63" s="13"/>
      <c r="L63" s="14"/>
      <c r="M63" s="13">
        <f t="shared" ref="M63" si="16">C63+E63+G63+I63+K63</f>
        <v>1</v>
      </c>
      <c r="N63" s="14">
        <f t="shared" ref="N63" si="17">D63+F63+H63+J63+L63</f>
        <v>0</v>
      </c>
    </row>
    <row r="64" spans="2:14" ht="15.75" customHeight="1" x14ac:dyDescent="0.2">
      <c r="B64" s="87" t="s">
        <v>265</v>
      </c>
      <c r="C64" s="13"/>
      <c r="D64" s="14"/>
      <c r="E64" s="13">
        <f>'Wijk aan Zee'!BQ64</f>
        <v>1</v>
      </c>
      <c r="F64" s="14">
        <f>'Wijk aan Zee'!BR64</f>
        <v>0</v>
      </c>
      <c r="G64" s="13"/>
      <c r="H64" s="14"/>
      <c r="I64" s="13"/>
      <c r="J64" s="14"/>
      <c r="K64" s="13"/>
      <c r="L64" s="14"/>
      <c r="M64" s="13">
        <f t="shared" ref="M64:M65" si="18">C64+E64+G64+I64+K64</f>
        <v>1</v>
      </c>
      <c r="N64" s="14">
        <f t="shared" ref="N64:N65" si="19">D64+F64+H64+J64+L64</f>
        <v>0</v>
      </c>
    </row>
    <row r="65" spans="2:14" ht="15.75" customHeight="1" x14ac:dyDescent="0.2">
      <c r="B65" s="80" t="s">
        <v>266</v>
      </c>
      <c r="C65" s="13"/>
      <c r="D65" s="14"/>
      <c r="E65" s="13">
        <f>'Wijk aan Zee'!BQ65</f>
        <v>1</v>
      </c>
      <c r="F65" s="14">
        <f>'Wijk aan Zee'!BR65</f>
        <v>0</v>
      </c>
      <c r="G65" s="13"/>
      <c r="H65" s="14"/>
      <c r="I65" s="13"/>
      <c r="J65" s="14"/>
      <c r="K65" s="13"/>
      <c r="L65" s="14"/>
      <c r="M65" s="13">
        <f t="shared" si="18"/>
        <v>1</v>
      </c>
      <c r="N65" s="14">
        <f t="shared" si="19"/>
        <v>0</v>
      </c>
    </row>
    <row r="66" spans="2:14" ht="15.75" customHeight="1" x14ac:dyDescent="0.2">
      <c r="B66" s="80" t="s">
        <v>267</v>
      </c>
      <c r="C66" s="13"/>
      <c r="D66" s="14"/>
      <c r="E66" s="13"/>
      <c r="F66" s="14"/>
      <c r="G66" s="13"/>
      <c r="H66" s="14"/>
      <c r="I66" s="13"/>
      <c r="J66" s="14"/>
      <c r="K66" s="13"/>
      <c r="L66" s="14"/>
      <c r="M66" s="13">
        <f t="shared" ref="M66" si="20">C66+E66+G66+I66+K66</f>
        <v>0</v>
      </c>
      <c r="N66" s="14">
        <f t="shared" ref="N66" si="21">D66+F66+H66+J66+L66</f>
        <v>0</v>
      </c>
    </row>
    <row r="67" spans="2:14" ht="15.75" customHeight="1" x14ac:dyDescent="0.2">
      <c r="B67" s="107" t="s">
        <v>272</v>
      </c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>
        <f t="shared" ref="M67" si="22">C67+E67+G67+I67+K67</f>
        <v>0</v>
      </c>
      <c r="N67" s="14">
        <f t="shared" ref="N67" si="23">D67+F67+H67+J67+L67</f>
        <v>0</v>
      </c>
    </row>
    <row r="68" spans="2:14" ht="15.75" customHeight="1" x14ac:dyDescent="0.2">
      <c r="B68" s="111" t="s">
        <v>274</v>
      </c>
      <c r="C68" s="13"/>
      <c r="D68" s="14"/>
      <c r="E68" s="13"/>
      <c r="F68" s="14"/>
      <c r="G68" s="13"/>
      <c r="H68" s="14"/>
      <c r="I68" s="13"/>
      <c r="J68" s="14"/>
      <c r="K68" s="13"/>
      <c r="L68" s="14"/>
      <c r="M68" s="13">
        <f t="shared" ref="M68" si="24">C68+E68+G68+I68+K68</f>
        <v>0</v>
      </c>
      <c r="N68" s="14">
        <f t="shared" ref="N68" si="25">D68+F68+H68+J68+L68</f>
        <v>0</v>
      </c>
    </row>
    <row r="69" spans="2:14" ht="15.75" customHeight="1" x14ac:dyDescent="0.2">
      <c r="B69" s="111" t="s">
        <v>275</v>
      </c>
      <c r="C69" s="13"/>
      <c r="D69" s="14"/>
      <c r="E69" s="13"/>
      <c r="F69" s="14"/>
      <c r="G69" s="13"/>
      <c r="H69" s="14"/>
      <c r="I69" s="13"/>
      <c r="J69" s="14"/>
      <c r="K69" s="13"/>
      <c r="L69" s="14"/>
      <c r="M69" s="13">
        <f t="shared" ref="M69" si="26">C69+E69+G69+I69+K69</f>
        <v>0</v>
      </c>
      <c r="N69" s="14">
        <f t="shared" ref="N69" si="27">D69+F69+H69+J69+L69</f>
        <v>0</v>
      </c>
    </row>
    <row r="70" spans="2:14" ht="15.75" customHeight="1" x14ac:dyDescent="0.2">
      <c r="B70" s="111" t="s">
        <v>276</v>
      </c>
      <c r="C70" s="13"/>
      <c r="D70" s="14"/>
      <c r="E70" s="13"/>
      <c r="F70" s="14"/>
      <c r="G70" s="13"/>
      <c r="H70" s="14"/>
      <c r="I70" s="13"/>
      <c r="J70" s="14"/>
      <c r="K70" s="13"/>
      <c r="L70" s="14"/>
      <c r="M70" s="13">
        <f t="shared" ref="M70" si="28">C70+E70+G70+I70+K70</f>
        <v>0</v>
      </c>
      <c r="N70" s="14">
        <f t="shared" ref="N70" si="29">D70+F70+H70+J70+L70</f>
        <v>0</v>
      </c>
    </row>
    <row r="71" spans="2:14" ht="15.75" customHeight="1" x14ac:dyDescent="0.2">
      <c r="B71" s="111" t="s">
        <v>279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>
        <f t="shared" ref="M71:M72" si="30">C71+E71+G71+I71+K71</f>
        <v>0</v>
      </c>
      <c r="N71" s="14">
        <f t="shared" ref="N71:N72" si="31">D71+F71+H71+J71+L71</f>
        <v>0</v>
      </c>
    </row>
    <row r="72" spans="2:14" ht="15.75" customHeight="1" x14ac:dyDescent="0.2">
      <c r="B72" s="111" t="s">
        <v>280</v>
      </c>
      <c r="C72" s="13"/>
      <c r="D72" s="14"/>
      <c r="E72" s="13"/>
      <c r="F72" s="14"/>
      <c r="G72" s="13"/>
      <c r="H72" s="14"/>
      <c r="I72" s="13"/>
      <c r="J72" s="14"/>
      <c r="K72" s="13"/>
      <c r="L72" s="14"/>
      <c r="M72" s="13">
        <f t="shared" si="30"/>
        <v>0</v>
      </c>
      <c r="N72" s="14">
        <f t="shared" si="31"/>
        <v>0</v>
      </c>
    </row>
    <row r="73" spans="2:14" ht="15.75" customHeight="1" x14ac:dyDescent="0.2"/>
    <row r="74" spans="2:14" ht="15.75" customHeight="1" x14ac:dyDescent="0.2"/>
    <row r="75" spans="2:14" ht="15.75" customHeight="1" x14ac:dyDescent="0.2"/>
    <row r="76" spans="2:14" ht="15.75" customHeight="1" x14ac:dyDescent="0.2"/>
    <row r="77" spans="2:14" ht="15.75" customHeight="1" x14ac:dyDescent="0.2"/>
    <row r="78" spans="2:14" ht="15.75" customHeight="1" x14ac:dyDescent="0.2"/>
    <row r="79" spans="2:14" ht="15.75" customHeight="1" x14ac:dyDescent="0.2"/>
    <row r="80" spans="2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A4:A26"/>
    <mergeCell ref="A27:A34"/>
    <mergeCell ref="A35:A44"/>
    <mergeCell ref="C1:N1"/>
    <mergeCell ref="C2:D2"/>
    <mergeCell ref="E2:F2"/>
    <mergeCell ref="G2:H2"/>
    <mergeCell ref="I2:J2"/>
    <mergeCell ref="K2:L2"/>
    <mergeCell ref="M2:N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E79E-AC88-4D41-80FC-6BE019324B3F}">
  <sheetPr>
    <outlinePr summaryBelow="0" summaryRight="0"/>
  </sheetPr>
  <dimension ref="A1:BL1001"/>
  <sheetViews>
    <sheetView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64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82</v>
      </c>
      <c r="BL2" s="123"/>
    </row>
    <row r="3" spans="1:6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</row>
    <row r="4" spans="1:64" ht="15.75" customHeight="1" x14ac:dyDescent="0.2">
      <c r="A4" s="124" t="s">
        <v>34</v>
      </c>
      <c r="B4" s="30" t="s">
        <v>101</v>
      </c>
      <c r="C4" s="31"/>
      <c r="D4" s="32"/>
      <c r="E4" s="31">
        <v>1</v>
      </c>
      <c r="F4" s="32"/>
      <c r="G4" s="31"/>
      <c r="H4" s="32"/>
      <c r="I4" s="31"/>
      <c r="J4" s="32"/>
      <c r="K4" s="31"/>
      <c r="L4" s="32"/>
      <c r="M4" s="31"/>
      <c r="N4" s="32"/>
      <c r="O4" s="31">
        <v>1</v>
      </c>
      <c r="P4" s="32"/>
      <c r="Q4" s="31">
        <v>1</v>
      </c>
      <c r="R4" s="32"/>
      <c r="S4" s="31"/>
      <c r="T4" s="32"/>
      <c r="U4" s="31"/>
      <c r="V4" s="32"/>
      <c r="W4" s="31">
        <v>1</v>
      </c>
      <c r="X4" s="32"/>
      <c r="Y4" s="31"/>
      <c r="Z4" s="32"/>
      <c r="AA4" s="31"/>
      <c r="AB4" s="32"/>
      <c r="AC4" s="31">
        <v>2</v>
      </c>
      <c r="AD4" s="32"/>
      <c r="AE4" s="31"/>
      <c r="AF4" s="32"/>
      <c r="AG4" s="31">
        <v>1</v>
      </c>
      <c r="AH4" s="32"/>
      <c r="AI4" s="31"/>
      <c r="AJ4" s="32"/>
      <c r="AK4" s="31"/>
      <c r="AL4" s="32"/>
      <c r="AM4" s="31">
        <v>5</v>
      </c>
      <c r="AN4" s="32"/>
      <c r="AO4" s="31">
        <v>1</v>
      </c>
      <c r="AP4" s="32"/>
      <c r="AQ4" s="31"/>
      <c r="AR4" s="32"/>
      <c r="AS4" s="31">
        <v>1</v>
      </c>
      <c r="AT4" s="32"/>
      <c r="AU4" s="31">
        <v>2</v>
      </c>
      <c r="AV4" s="32"/>
      <c r="AW4" s="31">
        <v>1</v>
      </c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>
        <f>C4+E4+G4+I4+K4+M4+O4+Q4+S4+U4+W4+Y4+AA4+AC4+AE4+AG4+AI4+AK4+AM4+AO4+AQ4+AS4+AU4+AW4+AY4+BA4+BC4+BE4+BG4+BI4</f>
        <v>17</v>
      </c>
      <c r="BL4" s="32">
        <f>D4+F4+H4+J4+L4+N4+P4+R4+T4+V4+X4+Z4+AB4+AD4+AF4+AH4+AJ4+AL4+AN4+AP4+AR4+AT4+AV4+AX4+AZ4+BB4+BD4+BF4+BH4+BJ4</f>
        <v>0</v>
      </c>
    </row>
    <row r="5" spans="1:6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>
        <v>2</v>
      </c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>
        <v>1</v>
      </c>
      <c r="AK5" s="34"/>
      <c r="AL5" s="35"/>
      <c r="AM5" s="34">
        <v>1</v>
      </c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>
        <f t="shared" ref="BK5:BL44" si="0">C5+E5+G5+I5+K5+M5+O5+Q5+S5+U5+W5+Y5+AA5+AC5+AE5+AG5+AI5+AK5+AM5+AO5+AQ5+AS5+AU5+AW5+AY5+BA5+BC5+BE5+BG5+BI5</f>
        <v>3</v>
      </c>
      <c r="BL5" s="35">
        <f t="shared" si="0"/>
        <v>1</v>
      </c>
    </row>
    <row r="6" spans="1:64" ht="15.75" customHeight="1" x14ac:dyDescent="0.2">
      <c r="A6" s="132"/>
      <c r="B6" s="33" t="s">
        <v>103</v>
      </c>
      <c r="C6" s="34">
        <v>6</v>
      </c>
      <c r="D6" s="35">
        <v>5</v>
      </c>
      <c r="E6" s="34"/>
      <c r="F6" s="35">
        <v>2</v>
      </c>
      <c r="G6" s="34"/>
      <c r="H6" s="35"/>
      <c r="I6" s="34"/>
      <c r="J6" s="35"/>
      <c r="K6" s="34"/>
      <c r="L6" s="35"/>
      <c r="M6" s="34">
        <v>7</v>
      </c>
      <c r="N6" s="35">
        <v>45</v>
      </c>
      <c r="O6" s="34"/>
      <c r="P6" s="35"/>
      <c r="Q6" s="34">
        <v>2</v>
      </c>
      <c r="R6" s="35"/>
      <c r="S6" s="34"/>
      <c r="T6" s="35">
        <v>3</v>
      </c>
      <c r="U6" s="34">
        <v>21</v>
      </c>
      <c r="V6" s="35">
        <v>7</v>
      </c>
      <c r="W6" s="34">
        <v>6</v>
      </c>
      <c r="X6" s="35">
        <v>5</v>
      </c>
      <c r="Y6" s="34">
        <v>3</v>
      </c>
      <c r="Z6" s="35">
        <v>1</v>
      </c>
      <c r="AA6" s="34">
        <v>4</v>
      </c>
      <c r="AB6" s="35"/>
      <c r="AC6" s="34"/>
      <c r="AD6" s="35">
        <v>1</v>
      </c>
      <c r="AE6" s="34"/>
      <c r="AF6" s="35"/>
      <c r="AG6" s="34">
        <v>1</v>
      </c>
      <c r="AH6" s="35">
        <v>2</v>
      </c>
      <c r="AI6" s="34"/>
      <c r="AJ6" s="35"/>
      <c r="AK6" s="34"/>
      <c r="AL6" s="35">
        <v>2</v>
      </c>
      <c r="AM6" s="34">
        <v>24</v>
      </c>
      <c r="AN6" s="35">
        <v>5</v>
      </c>
      <c r="AO6" s="34">
        <v>1</v>
      </c>
      <c r="AP6" s="35">
        <v>4</v>
      </c>
      <c r="AQ6" s="34"/>
      <c r="AR6" s="35">
        <v>13</v>
      </c>
      <c r="AS6" s="34">
        <v>3</v>
      </c>
      <c r="AT6" s="35"/>
      <c r="AU6" s="34">
        <v>3</v>
      </c>
      <c r="AV6" s="35">
        <v>1</v>
      </c>
      <c r="AW6" s="34">
        <v>1</v>
      </c>
      <c r="AX6" s="35"/>
      <c r="AY6" s="34"/>
      <c r="AZ6" s="35"/>
      <c r="BA6" s="34">
        <v>3</v>
      </c>
      <c r="BB6" s="35">
        <v>2</v>
      </c>
      <c r="BC6" s="34"/>
      <c r="BD6" s="35"/>
      <c r="BE6" s="34"/>
      <c r="BF6" s="35"/>
      <c r="BG6" s="34"/>
      <c r="BH6" s="35"/>
      <c r="BI6" s="34"/>
      <c r="BJ6" s="35"/>
      <c r="BK6" s="34">
        <f t="shared" si="0"/>
        <v>85</v>
      </c>
      <c r="BL6" s="35">
        <f t="shared" si="0"/>
        <v>98</v>
      </c>
    </row>
    <row r="7" spans="1:64" ht="15.75" customHeight="1" x14ac:dyDescent="0.2">
      <c r="A7" s="132"/>
      <c r="B7" s="33" t="s">
        <v>104</v>
      </c>
      <c r="C7" s="34">
        <v>16</v>
      </c>
      <c r="D7" s="35"/>
      <c r="E7" s="34">
        <v>2</v>
      </c>
      <c r="F7" s="35"/>
      <c r="G7" s="34">
        <v>1</v>
      </c>
      <c r="H7" s="35"/>
      <c r="I7" s="34">
        <v>2</v>
      </c>
      <c r="J7" s="35"/>
      <c r="K7" s="34">
        <v>2</v>
      </c>
      <c r="L7" s="35"/>
      <c r="M7" s="34">
        <v>2</v>
      </c>
      <c r="N7" s="35"/>
      <c r="O7" s="34"/>
      <c r="P7" s="35"/>
      <c r="Q7" s="34">
        <v>7</v>
      </c>
      <c r="R7" s="35"/>
      <c r="S7" s="34">
        <v>13</v>
      </c>
      <c r="T7" s="35"/>
      <c r="U7" s="34"/>
      <c r="V7" s="35"/>
      <c r="W7" s="34">
        <v>5</v>
      </c>
      <c r="X7" s="35"/>
      <c r="Y7" s="34">
        <v>4</v>
      </c>
      <c r="Z7" s="35"/>
      <c r="AA7" s="34">
        <v>3</v>
      </c>
      <c r="AB7" s="35"/>
      <c r="AC7" s="34">
        <v>8</v>
      </c>
      <c r="AD7" s="35"/>
      <c r="AE7" s="34"/>
      <c r="AF7" s="35"/>
      <c r="AG7" s="34">
        <v>6</v>
      </c>
      <c r="AH7" s="35"/>
      <c r="AI7" s="34"/>
      <c r="AJ7" s="35"/>
      <c r="AK7" s="34">
        <v>4</v>
      </c>
      <c r="AL7" s="35"/>
      <c r="AM7" s="34">
        <v>3</v>
      </c>
      <c r="AN7" s="35"/>
      <c r="AO7" s="34">
        <v>3</v>
      </c>
      <c r="AP7" s="35"/>
      <c r="AQ7" s="34">
        <v>1</v>
      </c>
      <c r="AR7" s="35"/>
      <c r="AS7" s="34">
        <v>1</v>
      </c>
      <c r="AT7" s="35"/>
      <c r="AU7" s="34">
        <v>6</v>
      </c>
      <c r="AV7" s="35"/>
      <c r="AW7" s="34">
        <v>3</v>
      </c>
      <c r="AX7" s="35"/>
      <c r="AY7" s="34">
        <v>3</v>
      </c>
      <c r="AZ7" s="35"/>
      <c r="BA7" s="34">
        <v>2</v>
      </c>
      <c r="BB7" s="35"/>
      <c r="BC7" s="34"/>
      <c r="BD7" s="35"/>
      <c r="BE7" s="34"/>
      <c r="BF7" s="35"/>
      <c r="BG7" s="34"/>
      <c r="BH7" s="35"/>
      <c r="BI7" s="34"/>
      <c r="BJ7" s="35"/>
      <c r="BK7" s="34">
        <f t="shared" si="0"/>
        <v>97</v>
      </c>
      <c r="BL7" s="35">
        <f t="shared" si="0"/>
        <v>0</v>
      </c>
    </row>
    <row r="8" spans="1:64" ht="15.75" customHeight="1" x14ac:dyDescent="0.2">
      <c r="A8" s="132"/>
      <c r="B8" s="33" t="s">
        <v>105</v>
      </c>
      <c r="C8" s="34">
        <v>22</v>
      </c>
      <c r="D8" s="35"/>
      <c r="E8" s="34">
        <v>31</v>
      </c>
      <c r="F8" s="35"/>
      <c r="G8" s="34">
        <v>23</v>
      </c>
      <c r="H8" s="35"/>
      <c r="I8" s="34">
        <v>42</v>
      </c>
      <c r="J8" s="35"/>
      <c r="K8" s="34">
        <v>18</v>
      </c>
      <c r="L8" s="35"/>
      <c r="M8" s="34">
        <v>20</v>
      </c>
      <c r="N8" s="35"/>
      <c r="O8" s="34">
        <v>10</v>
      </c>
      <c r="P8" s="35"/>
      <c r="Q8" s="34">
        <v>36</v>
      </c>
      <c r="R8" s="35"/>
      <c r="S8" s="34">
        <v>67</v>
      </c>
      <c r="T8" s="35"/>
      <c r="U8" s="34">
        <v>21</v>
      </c>
      <c r="V8" s="35"/>
      <c r="W8" s="34">
        <v>12</v>
      </c>
      <c r="X8" s="35"/>
      <c r="Y8" s="34">
        <v>5</v>
      </c>
      <c r="Z8" s="35"/>
      <c r="AA8" s="34">
        <v>11</v>
      </c>
      <c r="AB8" s="35"/>
      <c r="AC8" s="34">
        <v>11</v>
      </c>
      <c r="AD8" s="35"/>
      <c r="AE8" s="34"/>
      <c r="AF8" s="35"/>
      <c r="AG8" s="34">
        <v>19</v>
      </c>
      <c r="AH8" s="35"/>
      <c r="AI8" s="34">
        <v>17</v>
      </c>
      <c r="AJ8" s="35"/>
      <c r="AK8" s="34">
        <v>44</v>
      </c>
      <c r="AL8" s="35"/>
      <c r="AM8" s="34">
        <v>36</v>
      </c>
      <c r="AN8" s="35"/>
      <c r="AO8" s="34">
        <v>13</v>
      </c>
      <c r="AP8" s="35"/>
      <c r="AQ8" s="34"/>
      <c r="AR8" s="35"/>
      <c r="AS8" s="34">
        <v>25</v>
      </c>
      <c r="AT8" s="35"/>
      <c r="AU8" s="34">
        <v>29</v>
      </c>
      <c r="AV8" s="35"/>
      <c r="AW8" s="34">
        <v>40</v>
      </c>
      <c r="AX8" s="35"/>
      <c r="AY8" s="34">
        <v>30</v>
      </c>
      <c r="AZ8" s="35"/>
      <c r="BA8" s="34">
        <v>50</v>
      </c>
      <c r="BB8" s="35"/>
      <c r="BC8" s="34"/>
      <c r="BD8" s="35"/>
      <c r="BE8" s="34"/>
      <c r="BF8" s="35"/>
      <c r="BG8" s="34"/>
      <c r="BH8" s="35"/>
      <c r="BI8" s="34"/>
      <c r="BJ8" s="35"/>
      <c r="BK8" s="34">
        <f t="shared" si="0"/>
        <v>632</v>
      </c>
      <c r="BL8" s="35">
        <f t="shared" si="0"/>
        <v>0</v>
      </c>
    </row>
    <row r="9" spans="1:64" ht="15.75" customHeight="1" x14ac:dyDescent="0.2">
      <c r="A9" s="132"/>
      <c r="B9" s="33" t="s">
        <v>106</v>
      </c>
      <c r="C9" s="34"/>
      <c r="D9" s="35"/>
      <c r="E9" s="34">
        <v>12</v>
      </c>
      <c r="F9" s="35"/>
      <c r="G9" s="34">
        <v>6</v>
      </c>
      <c r="H9" s="35"/>
      <c r="I9" s="34">
        <v>1</v>
      </c>
      <c r="J9" s="35"/>
      <c r="K9" s="34">
        <v>5</v>
      </c>
      <c r="L9" s="35"/>
      <c r="M9" s="34">
        <v>9</v>
      </c>
      <c r="N9" s="35"/>
      <c r="O9" s="34">
        <v>8</v>
      </c>
      <c r="P9" s="35"/>
      <c r="Q9" s="34">
        <v>6</v>
      </c>
      <c r="R9" s="35"/>
      <c r="S9" s="34">
        <v>6</v>
      </c>
      <c r="T9" s="35"/>
      <c r="U9" s="34"/>
      <c r="V9" s="35"/>
      <c r="W9" s="34">
        <v>4</v>
      </c>
      <c r="X9" s="35"/>
      <c r="Y9" s="34">
        <v>3</v>
      </c>
      <c r="Z9" s="35"/>
      <c r="AA9" s="34">
        <v>7</v>
      </c>
      <c r="AB9" s="35"/>
      <c r="AC9" s="34">
        <v>11</v>
      </c>
      <c r="AD9" s="35"/>
      <c r="AE9" s="34"/>
      <c r="AF9" s="35"/>
      <c r="AG9" s="34">
        <v>5</v>
      </c>
      <c r="AH9" s="35"/>
      <c r="AI9" s="34">
        <v>8</v>
      </c>
      <c r="AJ9" s="35"/>
      <c r="AK9" s="34">
        <v>2</v>
      </c>
      <c r="AL9" s="35"/>
      <c r="AM9" s="34">
        <v>9</v>
      </c>
      <c r="AN9" s="35"/>
      <c r="AO9" s="34">
        <v>9</v>
      </c>
      <c r="AP9" s="35"/>
      <c r="AQ9" s="34">
        <v>3</v>
      </c>
      <c r="AR9" s="35"/>
      <c r="AS9" s="34">
        <v>1</v>
      </c>
      <c r="AT9" s="35"/>
      <c r="AU9" s="34">
        <v>4</v>
      </c>
      <c r="AV9" s="35"/>
      <c r="AW9" s="34">
        <v>6</v>
      </c>
      <c r="AX9" s="35"/>
      <c r="AY9" s="34">
        <v>1</v>
      </c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>
        <f t="shared" si="0"/>
        <v>126</v>
      </c>
      <c r="BL9" s="35">
        <f t="shared" si="0"/>
        <v>0</v>
      </c>
    </row>
    <row r="10" spans="1:64" ht="15.75" customHeight="1" x14ac:dyDescent="0.2">
      <c r="A10" s="132"/>
      <c r="B10" s="33" t="s">
        <v>107</v>
      </c>
      <c r="C10" s="34">
        <v>40</v>
      </c>
      <c r="D10" s="35"/>
      <c r="E10" s="34">
        <v>22</v>
      </c>
      <c r="F10" s="35"/>
      <c r="G10" s="34">
        <v>45</v>
      </c>
      <c r="H10" s="35"/>
      <c r="I10" s="34">
        <v>42</v>
      </c>
      <c r="J10" s="35"/>
      <c r="K10" s="34">
        <v>70</v>
      </c>
      <c r="L10" s="35"/>
      <c r="M10" s="34">
        <v>12</v>
      </c>
      <c r="N10" s="35"/>
      <c r="O10" s="34">
        <v>46</v>
      </c>
      <c r="P10" s="35"/>
      <c r="Q10" s="34">
        <v>12</v>
      </c>
      <c r="R10" s="35"/>
      <c r="S10" s="34">
        <v>50</v>
      </c>
      <c r="T10" s="35"/>
      <c r="U10" s="34">
        <v>72</v>
      </c>
      <c r="V10" s="35"/>
      <c r="W10" s="34">
        <v>12</v>
      </c>
      <c r="X10" s="35"/>
      <c r="Y10" s="34">
        <v>10</v>
      </c>
      <c r="Z10" s="35"/>
      <c r="AA10" s="34">
        <v>25</v>
      </c>
      <c r="AB10" s="35"/>
      <c r="AC10" s="34">
        <v>14</v>
      </c>
      <c r="AD10" s="35"/>
      <c r="AE10" s="34"/>
      <c r="AF10" s="35"/>
      <c r="AG10" s="34">
        <v>26</v>
      </c>
      <c r="AH10" s="35"/>
      <c r="AI10" s="34">
        <v>26</v>
      </c>
      <c r="AJ10" s="35"/>
      <c r="AK10" s="34">
        <v>23</v>
      </c>
      <c r="AL10" s="35"/>
      <c r="AM10" s="34">
        <v>24</v>
      </c>
      <c r="AN10" s="35"/>
      <c r="AO10" s="34">
        <v>44</v>
      </c>
      <c r="AP10" s="35"/>
      <c r="AQ10" s="34"/>
      <c r="AR10" s="35"/>
      <c r="AS10" s="34">
        <v>43</v>
      </c>
      <c r="AT10" s="35"/>
      <c r="AU10" s="34">
        <v>32</v>
      </c>
      <c r="AV10" s="35"/>
      <c r="AW10" s="34">
        <v>35</v>
      </c>
      <c r="AX10" s="35"/>
      <c r="AY10" s="34">
        <v>48</v>
      </c>
      <c r="AZ10" s="35"/>
      <c r="BA10" s="34">
        <v>70</v>
      </c>
      <c r="BB10" s="35"/>
      <c r="BC10" s="34"/>
      <c r="BD10" s="35"/>
      <c r="BE10" s="34"/>
      <c r="BF10" s="35"/>
      <c r="BG10" s="34"/>
      <c r="BH10" s="35"/>
      <c r="BI10" s="34"/>
      <c r="BJ10" s="35"/>
      <c r="BK10" s="34">
        <f t="shared" si="0"/>
        <v>843</v>
      </c>
      <c r="BL10" s="35">
        <f t="shared" si="0"/>
        <v>0</v>
      </c>
    </row>
    <row r="11" spans="1:64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>
        <f t="shared" si="0"/>
        <v>0</v>
      </c>
      <c r="BL11" s="35">
        <f t="shared" si="0"/>
        <v>0</v>
      </c>
    </row>
    <row r="12" spans="1:64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>
        <v>1</v>
      </c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>
        <f t="shared" si="0"/>
        <v>1</v>
      </c>
      <c r="BL12" s="35">
        <f t="shared" si="0"/>
        <v>0</v>
      </c>
    </row>
    <row r="13" spans="1:64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>
        <f t="shared" si="0"/>
        <v>0</v>
      </c>
      <c r="BL13" s="35">
        <f t="shared" si="0"/>
        <v>0</v>
      </c>
    </row>
    <row r="14" spans="1:64" ht="15.75" customHeight="1" x14ac:dyDescent="0.2">
      <c r="A14" s="132"/>
      <c r="B14" s="33" t="s">
        <v>111</v>
      </c>
      <c r="C14" s="34">
        <v>6</v>
      </c>
      <c r="D14" s="35">
        <v>2</v>
      </c>
      <c r="E14" s="34">
        <v>1</v>
      </c>
      <c r="F14" s="35">
        <v>1</v>
      </c>
      <c r="G14" s="34"/>
      <c r="H14" s="35"/>
      <c r="I14" s="34"/>
      <c r="J14" s="35"/>
      <c r="K14" s="34"/>
      <c r="L14" s="35"/>
      <c r="M14" s="34">
        <v>10</v>
      </c>
      <c r="N14" s="35">
        <v>28</v>
      </c>
      <c r="O14" s="34"/>
      <c r="P14" s="35"/>
      <c r="Q14" s="34">
        <v>1</v>
      </c>
      <c r="R14" s="35"/>
      <c r="S14" s="34"/>
      <c r="T14" s="35"/>
      <c r="U14" s="34">
        <v>1</v>
      </c>
      <c r="V14" s="35">
        <v>2</v>
      </c>
      <c r="W14" s="34">
        <v>8</v>
      </c>
      <c r="X14" s="35">
        <v>1</v>
      </c>
      <c r="Y14" s="34">
        <v>1</v>
      </c>
      <c r="Z14" s="35"/>
      <c r="AA14" s="34">
        <v>4</v>
      </c>
      <c r="AB14" s="35"/>
      <c r="AC14" s="34"/>
      <c r="AD14" s="35">
        <v>3</v>
      </c>
      <c r="AE14" s="34"/>
      <c r="AF14" s="35"/>
      <c r="AG14" s="34">
        <v>1</v>
      </c>
      <c r="AH14" s="35">
        <v>3</v>
      </c>
      <c r="AI14" s="34"/>
      <c r="AJ14" s="35">
        <v>1</v>
      </c>
      <c r="AK14" s="34"/>
      <c r="AL14" s="35"/>
      <c r="AM14" s="34">
        <v>12</v>
      </c>
      <c r="AN14" s="35">
        <v>7</v>
      </c>
      <c r="AO14" s="34"/>
      <c r="AP14" s="35">
        <v>1</v>
      </c>
      <c r="AQ14" s="34"/>
      <c r="AR14" s="35"/>
      <c r="AS14" s="34">
        <v>1</v>
      </c>
      <c r="AT14" s="35">
        <v>1</v>
      </c>
      <c r="AU14" s="34">
        <v>1</v>
      </c>
      <c r="AV14" s="35"/>
      <c r="AW14" s="34"/>
      <c r="AX14" s="35"/>
      <c r="AY14" s="34"/>
      <c r="AZ14" s="35"/>
      <c r="BA14" s="34">
        <v>3</v>
      </c>
      <c r="BB14" s="35">
        <v>5</v>
      </c>
      <c r="BC14" s="34"/>
      <c r="BD14" s="35"/>
      <c r="BE14" s="34"/>
      <c r="BF14" s="35"/>
      <c r="BG14" s="34"/>
      <c r="BH14" s="35"/>
      <c r="BI14" s="34"/>
      <c r="BJ14" s="35"/>
      <c r="BK14" s="34">
        <f t="shared" si="0"/>
        <v>50</v>
      </c>
      <c r="BL14" s="35">
        <f t="shared" si="0"/>
        <v>55</v>
      </c>
    </row>
    <row r="15" spans="1:64" ht="15.75" customHeight="1" x14ac:dyDescent="0.2">
      <c r="A15" s="132"/>
      <c r="B15" s="33" t="s">
        <v>112</v>
      </c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>
        <v>2</v>
      </c>
      <c r="V15" s="35"/>
      <c r="W15" s="34"/>
      <c r="X15" s="35"/>
      <c r="Y15" s="34">
        <v>1</v>
      </c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>
        <v>1</v>
      </c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>
        <f t="shared" si="0"/>
        <v>4</v>
      </c>
      <c r="BL15" s="35">
        <f t="shared" si="0"/>
        <v>0</v>
      </c>
    </row>
    <row r="16" spans="1:64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>
        <f t="shared" si="0"/>
        <v>0</v>
      </c>
      <c r="BL16" s="35">
        <f t="shared" si="0"/>
        <v>0</v>
      </c>
    </row>
    <row r="17" spans="1:6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>
        <f t="shared" si="0"/>
        <v>0</v>
      </c>
      <c r="BL17" s="35">
        <f t="shared" si="0"/>
        <v>0</v>
      </c>
    </row>
    <row r="18" spans="1:64" ht="15.75" customHeight="1" x14ac:dyDescent="0.2">
      <c r="A18" s="132"/>
      <c r="B18" s="33" t="s">
        <v>115</v>
      </c>
      <c r="C18" s="34">
        <v>23</v>
      </c>
      <c r="D18" s="35"/>
      <c r="E18" s="34">
        <v>33</v>
      </c>
      <c r="F18" s="35"/>
      <c r="G18" s="34">
        <v>20</v>
      </c>
      <c r="H18" s="35"/>
      <c r="I18" s="34">
        <v>11</v>
      </c>
      <c r="J18" s="35"/>
      <c r="K18" s="34">
        <v>9</v>
      </c>
      <c r="L18" s="35"/>
      <c r="M18" s="34">
        <v>87</v>
      </c>
      <c r="N18" s="35"/>
      <c r="O18" s="34">
        <v>26</v>
      </c>
      <c r="P18" s="35"/>
      <c r="Q18" s="34">
        <v>28</v>
      </c>
      <c r="R18" s="35"/>
      <c r="S18" s="34">
        <v>42</v>
      </c>
      <c r="T18" s="35"/>
      <c r="U18" s="34">
        <v>14</v>
      </c>
      <c r="V18" s="35"/>
      <c r="W18" s="34">
        <v>32</v>
      </c>
      <c r="X18" s="35"/>
      <c r="Y18" s="34">
        <v>100</v>
      </c>
      <c r="Z18" s="35"/>
      <c r="AA18" s="34">
        <v>4</v>
      </c>
      <c r="AB18" s="35"/>
      <c r="AC18" s="34">
        <v>63</v>
      </c>
      <c r="AD18" s="35"/>
      <c r="AE18" s="34"/>
      <c r="AF18" s="35"/>
      <c r="AG18" s="34">
        <v>20</v>
      </c>
      <c r="AH18" s="35"/>
      <c r="AI18" s="34">
        <v>82</v>
      </c>
      <c r="AJ18" s="35"/>
      <c r="AK18" s="34">
        <v>3</v>
      </c>
      <c r="AL18" s="35"/>
      <c r="AM18" s="34">
        <v>24</v>
      </c>
      <c r="AN18" s="35"/>
      <c r="AO18" s="34">
        <v>42</v>
      </c>
      <c r="AP18" s="35"/>
      <c r="AQ18" s="34">
        <v>11</v>
      </c>
      <c r="AR18" s="35"/>
      <c r="AS18" s="34">
        <v>18</v>
      </c>
      <c r="AT18" s="35"/>
      <c r="AU18" s="34">
        <v>14</v>
      </c>
      <c r="AV18" s="35"/>
      <c r="AW18" s="34">
        <v>9</v>
      </c>
      <c r="AX18" s="35"/>
      <c r="AY18" s="34">
        <v>18</v>
      </c>
      <c r="AZ18" s="35"/>
      <c r="BA18" s="34">
        <v>5</v>
      </c>
      <c r="BB18" s="35"/>
      <c r="BC18" s="34"/>
      <c r="BD18" s="35"/>
      <c r="BE18" s="34"/>
      <c r="BF18" s="35"/>
      <c r="BG18" s="34"/>
      <c r="BH18" s="35"/>
      <c r="BI18" s="34"/>
      <c r="BJ18" s="35"/>
      <c r="BK18" s="34">
        <f t="shared" si="0"/>
        <v>738</v>
      </c>
      <c r="BL18" s="35">
        <f t="shared" si="0"/>
        <v>0</v>
      </c>
    </row>
    <row r="19" spans="1:64" ht="15.75" customHeight="1" x14ac:dyDescent="0.2">
      <c r="A19" s="132"/>
      <c r="B19" s="33" t="s">
        <v>116</v>
      </c>
      <c r="C19" s="34">
        <v>9</v>
      </c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>
        <f t="shared" si="0"/>
        <v>9</v>
      </c>
      <c r="BL19" s="35">
        <f t="shared" si="0"/>
        <v>0</v>
      </c>
    </row>
    <row r="20" spans="1:64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>
        <f t="shared" si="0"/>
        <v>0</v>
      </c>
      <c r="BL20" s="35">
        <f t="shared" si="0"/>
        <v>0</v>
      </c>
    </row>
    <row r="21" spans="1:6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>
        <f t="shared" si="0"/>
        <v>0</v>
      </c>
      <c r="BL21" s="35">
        <f t="shared" si="0"/>
        <v>0</v>
      </c>
    </row>
    <row r="22" spans="1:6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>
        <f t="shared" si="0"/>
        <v>0</v>
      </c>
      <c r="BL22" s="35">
        <f t="shared" si="0"/>
        <v>0</v>
      </c>
    </row>
    <row r="23" spans="1:6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>
        <f t="shared" si="0"/>
        <v>0</v>
      </c>
      <c r="BL23" s="35">
        <f t="shared" si="0"/>
        <v>0</v>
      </c>
    </row>
    <row r="24" spans="1:64" ht="15.75" customHeight="1" x14ac:dyDescent="0.2">
      <c r="A24" s="132"/>
      <c r="B24" s="33" t="s">
        <v>121</v>
      </c>
      <c r="C24" s="34">
        <v>6</v>
      </c>
      <c r="D24" s="35"/>
      <c r="E24" s="34">
        <v>14</v>
      </c>
      <c r="F24" s="35"/>
      <c r="G24" s="34">
        <v>6</v>
      </c>
      <c r="H24" s="35"/>
      <c r="I24" s="34">
        <v>2</v>
      </c>
      <c r="J24" s="35"/>
      <c r="K24" s="34">
        <v>3</v>
      </c>
      <c r="L24" s="35"/>
      <c r="M24" s="34">
        <v>11</v>
      </c>
      <c r="N24" s="35"/>
      <c r="O24" s="34">
        <v>7</v>
      </c>
      <c r="P24" s="35"/>
      <c r="Q24" s="34">
        <v>2</v>
      </c>
      <c r="R24" s="35"/>
      <c r="S24" s="34">
        <v>18</v>
      </c>
      <c r="T24" s="35"/>
      <c r="U24" s="34">
        <v>5</v>
      </c>
      <c r="V24" s="35"/>
      <c r="W24" s="34">
        <v>14</v>
      </c>
      <c r="X24" s="35"/>
      <c r="Y24" s="34">
        <v>5</v>
      </c>
      <c r="Z24" s="35"/>
      <c r="AA24" s="34"/>
      <c r="AB24" s="35"/>
      <c r="AC24" s="34">
        <v>15</v>
      </c>
      <c r="AD24" s="35"/>
      <c r="AE24" s="34"/>
      <c r="AF24" s="35"/>
      <c r="AG24" s="34">
        <v>6</v>
      </c>
      <c r="AH24" s="35"/>
      <c r="AI24" s="34">
        <v>21</v>
      </c>
      <c r="AJ24" s="35"/>
      <c r="AK24" s="34"/>
      <c r="AL24" s="35"/>
      <c r="AM24" s="34">
        <v>9</v>
      </c>
      <c r="AN24" s="35"/>
      <c r="AO24" s="34">
        <v>14</v>
      </c>
      <c r="AP24" s="35"/>
      <c r="AQ24" s="34"/>
      <c r="AR24" s="35"/>
      <c r="AS24" s="34">
        <v>7</v>
      </c>
      <c r="AT24" s="35"/>
      <c r="AU24" s="34">
        <v>9</v>
      </c>
      <c r="AV24" s="35"/>
      <c r="AW24" s="34">
        <v>3</v>
      </c>
      <c r="AX24" s="35"/>
      <c r="AY24" s="34">
        <v>4</v>
      </c>
      <c r="AZ24" s="35"/>
      <c r="BA24" s="34">
        <v>1</v>
      </c>
      <c r="BB24" s="35"/>
      <c r="BC24" s="34"/>
      <c r="BD24" s="35"/>
      <c r="BE24" s="34"/>
      <c r="BF24" s="35"/>
      <c r="BG24" s="34"/>
      <c r="BH24" s="35"/>
      <c r="BI24" s="34"/>
      <c r="BJ24" s="35"/>
      <c r="BK24" s="34">
        <f t="shared" si="0"/>
        <v>182</v>
      </c>
      <c r="BL24" s="35">
        <f t="shared" si="0"/>
        <v>0</v>
      </c>
    </row>
    <row r="25" spans="1:6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>
        <v>1</v>
      </c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>
        <f t="shared" si="0"/>
        <v>1</v>
      </c>
      <c r="BL25" s="35">
        <f t="shared" si="0"/>
        <v>0</v>
      </c>
    </row>
    <row r="26" spans="1:6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>
        <f t="shared" si="0"/>
        <v>0</v>
      </c>
      <c r="BL26" s="38">
        <f t="shared" si="0"/>
        <v>0</v>
      </c>
    </row>
    <row r="27" spans="1:6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>
        <f t="shared" si="0"/>
        <v>0</v>
      </c>
      <c r="BL27" s="41">
        <f t="shared" si="0"/>
        <v>0</v>
      </c>
    </row>
    <row r="28" spans="1:6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>
        <f t="shared" si="0"/>
        <v>0</v>
      </c>
      <c r="BL28" s="35">
        <f t="shared" si="0"/>
        <v>0</v>
      </c>
    </row>
    <row r="29" spans="1:6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f t="shared" si="0"/>
        <v>0</v>
      </c>
      <c r="BL29" s="35">
        <f t="shared" si="0"/>
        <v>0</v>
      </c>
    </row>
    <row r="30" spans="1:6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f t="shared" si="0"/>
        <v>0</v>
      </c>
      <c r="BL30" s="35">
        <f t="shared" si="0"/>
        <v>0</v>
      </c>
    </row>
    <row r="31" spans="1:6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>
        <f t="shared" si="0"/>
        <v>0</v>
      </c>
      <c r="BL31" s="35">
        <f t="shared" si="0"/>
        <v>0</v>
      </c>
    </row>
    <row r="32" spans="1:6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>
        <f t="shared" si="0"/>
        <v>0</v>
      </c>
      <c r="BL32" s="35">
        <f t="shared" si="0"/>
        <v>0</v>
      </c>
    </row>
    <row r="33" spans="1:6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>
        <f t="shared" si="0"/>
        <v>0</v>
      </c>
      <c r="BL33" s="35">
        <f t="shared" si="0"/>
        <v>0</v>
      </c>
    </row>
    <row r="34" spans="1:6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>
        <f t="shared" si="0"/>
        <v>0</v>
      </c>
      <c r="BL34" s="38">
        <f t="shared" si="0"/>
        <v>0</v>
      </c>
    </row>
    <row r="35" spans="1:64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>
        <v>1</v>
      </c>
      <c r="AJ35" s="35"/>
      <c r="AK35" s="34">
        <v>1</v>
      </c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>
        <v>1</v>
      </c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40">
        <f t="shared" si="0"/>
        <v>3</v>
      </c>
      <c r="BL35" s="41">
        <f t="shared" si="0"/>
        <v>0</v>
      </c>
    </row>
    <row r="36" spans="1:64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>
        <f t="shared" si="0"/>
        <v>0</v>
      </c>
      <c r="BL36" s="35">
        <f t="shared" si="0"/>
        <v>0</v>
      </c>
    </row>
    <row r="37" spans="1:64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>
        <f t="shared" si="0"/>
        <v>0</v>
      </c>
      <c r="BL37" s="35">
        <f t="shared" si="0"/>
        <v>0</v>
      </c>
    </row>
    <row r="38" spans="1:64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>
        <f t="shared" si="0"/>
        <v>0</v>
      </c>
      <c r="BL38" s="35">
        <f t="shared" si="0"/>
        <v>0</v>
      </c>
    </row>
    <row r="39" spans="1:64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>
        <f t="shared" si="0"/>
        <v>0</v>
      </c>
      <c r="BL39" s="35">
        <f t="shared" si="0"/>
        <v>0</v>
      </c>
    </row>
    <row r="40" spans="1:64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>
        <f t="shared" si="0"/>
        <v>0</v>
      </c>
      <c r="BL40" s="35">
        <f t="shared" si="0"/>
        <v>0</v>
      </c>
    </row>
    <row r="41" spans="1:64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>
        <f t="shared" si="0"/>
        <v>0</v>
      </c>
      <c r="BL41" s="35">
        <f t="shared" si="0"/>
        <v>0</v>
      </c>
    </row>
    <row r="42" spans="1:64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>
        <f t="shared" si="0"/>
        <v>0</v>
      </c>
      <c r="BL42" s="35">
        <f t="shared" si="0"/>
        <v>0</v>
      </c>
    </row>
    <row r="43" spans="1:64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>
        <f t="shared" si="0"/>
        <v>0</v>
      </c>
      <c r="BL43" s="35">
        <f t="shared" si="0"/>
        <v>0</v>
      </c>
    </row>
    <row r="44" spans="1:64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>
        <f t="shared" si="0"/>
        <v>0</v>
      </c>
      <c r="BL44" s="35">
        <f t="shared" si="0"/>
        <v>0</v>
      </c>
    </row>
    <row r="45" spans="1:64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>
        <v>1</v>
      </c>
      <c r="AL45" s="35"/>
      <c r="AM45" s="34"/>
      <c r="AN45" s="35"/>
      <c r="AO45" s="34"/>
      <c r="AP45" s="35"/>
      <c r="AQ45" s="34"/>
      <c r="AR45" s="35"/>
      <c r="AS45" s="34">
        <v>1</v>
      </c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>
        <f t="shared" ref="BK45:BK63" si="1">C45+E45+G45+I45+K45+M45+O45+Q45+S45+U45+W45+Y45+AA45+AC45+AE45+AG45+AI45+AK45+AM45+AO45+AQ45+AS45+AU45+AW45+AY45+BA45+BC45+BE45+BG45+BI45</f>
        <v>2</v>
      </c>
      <c r="BL45" s="35">
        <f t="shared" ref="BL45:BL63" si="2">D45+F45+H45+J45+L45+N45+P45+R45+T45+V45+X45+Z45+AB45+AD45+AF45+AH45+AJ45+AL45+AN45+AP45+AR45+AT45+AV45+AX45+AZ45+BB45+BD45+BF45+BH45+BJ45</f>
        <v>0</v>
      </c>
    </row>
    <row r="46" spans="1:64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>
        <f t="shared" si="1"/>
        <v>0</v>
      </c>
      <c r="BL46" s="35">
        <f t="shared" si="2"/>
        <v>0</v>
      </c>
    </row>
    <row r="47" spans="1:64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>
        <f t="shared" si="1"/>
        <v>0</v>
      </c>
      <c r="BL47" s="35">
        <f t="shared" si="2"/>
        <v>0</v>
      </c>
    </row>
    <row r="48" spans="1:64" ht="15.75" customHeight="1" x14ac:dyDescent="0.2">
      <c r="B48" s="33" t="s">
        <v>175</v>
      </c>
      <c r="C48" s="40"/>
      <c r="D48" s="41"/>
      <c r="E48" s="40"/>
      <c r="F48" s="41"/>
      <c r="G48" s="40"/>
      <c r="H48" s="41"/>
      <c r="I48" s="40"/>
      <c r="J48" s="41"/>
      <c r="K48" s="40"/>
      <c r="L48" s="41"/>
      <c r="M48" s="40">
        <v>1</v>
      </c>
      <c r="N48" s="41"/>
      <c r="O48" s="40"/>
      <c r="P48" s="41"/>
      <c r="Q48" s="40">
        <v>1</v>
      </c>
      <c r="R48" s="41"/>
      <c r="S48" s="40"/>
      <c r="T48" s="41"/>
      <c r="U48" s="40"/>
      <c r="V48" s="41"/>
      <c r="W48" s="40">
        <v>2</v>
      </c>
      <c r="X48" s="41"/>
      <c r="Y48" s="40">
        <v>3</v>
      </c>
      <c r="Z48" s="41"/>
      <c r="AA48" s="40">
        <v>1</v>
      </c>
      <c r="AB48" s="41"/>
      <c r="AC48" s="40">
        <v>4</v>
      </c>
      <c r="AD48" s="41"/>
      <c r="AE48" s="40"/>
      <c r="AF48" s="41"/>
      <c r="AG48" s="40"/>
      <c r="AH48" s="41"/>
      <c r="AI48" s="40">
        <v>1</v>
      </c>
      <c r="AJ48" s="41"/>
      <c r="AK48" s="40">
        <v>3</v>
      </c>
      <c r="AL48" s="41"/>
      <c r="AM48" s="40">
        <v>3</v>
      </c>
      <c r="AN48" s="41"/>
      <c r="AO48" s="40">
        <v>3</v>
      </c>
      <c r="AP48" s="41"/>
      <c r="AQ48" s="40"/>
      <c r="AR48" s="41"/>
      <c r="AS48" s="40"/>
      <c r="AT48" s="41"/>
      <c r="AU48" s="40"/>
      <c r="AV48" s="41"/>
      <c r="AW48" s="40"/>
      <c r="AX48" s="41"/>
      <c r="AY48" s="40">
        <v>1</v>
      </c>
      <c r="AZ48" s="41"/>
      <c r="BA48" s="40"/>
      <c r="BB48" s="41"/>
      <c r="BC48" s="40"/>
      <c r="BD48" s="41"/>
      <c r="BE48" s="40"/>
      <c r="BF48" s="41"/>
      <c r="BG48" s="40"/>
      <c r="BH48" s="41"/>
      <c r="BI48" s="40"/>
      <c r="BJ48" s="41"/>
      <c r="BK48" s="34">
        <f t="shared" si="1"/>
        <v>23</v>
      </c>
      <c r="BL48" s="35">
        <f t="shared" si="2"/>
        <v>0</v>
      </c>
    </row>
    <row r="49" spans="2:64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>
        <f t="shared" si="1"/>
        <v>0</v>
      </c>
      <c r="BL49" s="35">
        <f t="shared" si="2"/>
        <v>0</v>
      </c>
    </row>
    <row r="50" spans="2:64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>
        <f t="shared" si="1"/>
        <v>0</v>
      </c>
      <c r="BL50" s="35">
        <f t="shared" si="2"/>
        <v>0</v>
      </c>
    </row>
    <row r="51" spans="2:64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>
        <f t="shared" si="1"/>
        <v>0</v>
      </c>
      <c r="BL51" s="35">
        <f t="shared" si="2"/>
        <v>0</v>
      </c>
    </row>
    <row r="52" spans="2:64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>
        <f t="shared" si="1"/>
        <v>0</v>
      </c>
      <c r="BL52" s="35">
        <f t="shared" si="2"/>
        <v>0</v>
      </c>
    </row>
    <row r="53" spans="2:64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>
        <f t="shared" si="1"/>
        <v>0</v>
      </c>
      <c r="BL53" s="35">
        <f t="shared" si="2"/>
        <v>0</v>
      </c>
    </row>
    <row r="54" spans="2:64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>
        <v>1</v>
      </c>
      <c r="AT54" s="35"/>
      <c r="AU54" s="34"/>
      <c r="AV54" s="35"/>
      <c r="AW54" s="34"/>
      <c r="AX54" s="35"/>
      <c r="AY54" s="34">
        <v>2</v>
      </c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>
        <f t="shared" si="1"/>
        <v>3</v>
      </c>
      <c r="BL54" s="35">
        <f t="shared" si="2"/>
        <v>0</v>
      </c>
    </row>
    <row r="55" spans="2:64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>
        <f t="shared" si="1"/>
        <v>0</v>
      </c>
      <c r="BL55" s="35">
        <f t="shared" si="2"/>
        <v>0</v>
      </c>
    </row>
    <row r="56" spans="2:64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>
        <f t="shared" si="1"/>
        <v>0</v>
      </c>
      <c r="BL56" s="35">
        <f t="shared" si="2"/>
        <v>0</v>
      </c>
    </row>
    <row r="57" spans="2:64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34">
        <f t="shared" si="1"/>
        <v>0</v>
      </c>
      <c r="BL57" s="35">
        <f t="shared" si="2"/>
        <v>0</v>
      </c>
    </row>
    <row r="58" spans="2:64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34">
        <f t="shared" si="1"/>
        <v>0</v>
      </c>
      <c r="BL58" s="35">
        <f t="shared" si="2"/>
        <v>0</v>
      </c>
    </row>
    <row r="59" spans="2:64" ht="15.75" customHeight="1" x14ac:dyDescent="0.2">
      <c r="B59" s="80" t="s">
        <v>218</v>
      </c>
      <c r="C59" s="34"/>
      <c r="D59" s="35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35"/>
      <c r="BC59" s="34"/>
      <c r="BD59" s="35"/>
      <c r="BE59" s="34"/>
      <c r="BF59" s="35"/>
      <c r="BG59" s="34"/>
      <c r="BH59" s="35"/>
      <c r="BI59" s="34"/>
      <c r="BJ59" s="35"/>
      <c r="BK59" s="34">
        <f t="shared" si="1"/>
        <v>0</v>
      </c>
      <c r="BL59" s="35">
        <f t="shared" si="2"/>
        <v>0</v>
      </c>
    </row>
    <row r="60" spans="2:64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>
        <f t="shared" si="1"/>
        <v>0</v>
      </c>
      <c r="BL60" s="35">
        <f t="shared" si="2"/>
        <v>0</v>
      </c>
    </row>
    <row r="61" spans="2:64" ht="15.75" customHeight="1" x14ac:dyDescent="0.2">
      <c r="B61" s="80" t="s">
        <v>221</v>
      </c>
      <c r="C61" s="34"/>
      <c r="D61" s="35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>
        <f t="shared" si="1"/>
        <v>0</v>
      </c>
      <c r="BL61" s="35">
        <f t="shared" si="2"/>
        <v>0</v>
      </c>
    </row>
    <row r="62" spans="2:64" ht="15.75" customHeight="1" x14ac:dyDescent="0.2">
      <c r="B62" s="81" t="s">
        <v>232</v>
      </c>
      <c r="C62" s="34"/>
      <c r="D62" s="35"/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34"/>
      <c r="P62" s="35"/>
      <c r="Q62" s="34"/>
      <c r="R62" s="35"/>
      <c r="S62" s="34"/>
      <c r="T62" s="35"/>
      <c r="U62" s="34"/>
      <c r="V62" s="35"/>
      <c r="W62" s="34"/>
      <c r="X62" s="35"/>
      <c r="Y62" s="34"/>
      <c r="Z62" s="35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34"/>
      <c r="AP62" s="35"/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35"/>
      <c r="BC62" s="34"/>
      <c r="BD62" s="35"/>
      <c r="BE62" s="34"/>
      <c r="BF62" s="35"/>
      <c r="BG62" s="34"/>
      <c r="BH62" s="35"/>
      <c r="BI62" s="34"/>
      <c r="BJ62" s="35"/>
      <c r="BK62" s="34">
        <f t="shared" si="1"/>
        <v>0</v>
      </c>
      <c r="BL62" s="35">
        <f t="shared" si="2"/>
        <v>0</v>
      </c>
    </row>
    <row r="63" spans="2:64" ht="15.75" customHeight="1" x14ac:dyDescent="0.2">
      <c r="B63" s="33" t="s">
        <v>233</v>
      </c>
      <c r="C63" s="34"/>
      <c r="D63" s="35"/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>
        <v>1</v>
      </c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34"/>
      <c r="AP63" s="35"/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35"/>
      <c r="BC63" s="34"/>
      <c r="BD63" s="35"/>
      <c r="BE63" s="34"/>
      <c r="BF63" s="35"/>
      <c r="BG63" s="34"/>
      <c r="BH63" s="35"/>
      <c r="BI63" s="34"/>
      <c r="BJ63" s="35"/>
      <c r="BK63" s="34">
        <f t="shared" si="1"/>
        <v>1</v>
      </c>
      <c r="BL63" s="35">
        <f t="shared" si="2"/>
        <v>0</v>
      </c>
    </row>
    <row r="64" spans="2: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5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7:A34"/>
    <mergeCell ref="A35:A44"/>
    <mergeCell ref="AS2:AT2"/>
    <mergeCell ref="AU2:AV2"/>
    <mergeCell ref="AW2:AX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BK2:BL2"/>
    <mergeCell ref="BE2:BF2"/>
    <mergeCell ref="BG2:BH2"/>
    <mergeCell ref="BI2:BJ2"/>
    <mergeCell ref="A4:A26"/>
    <mergeCell ref="AY2:AZ2"/>
    <mergeCell ref="BA2:BB2"/>
    <mergeCell ref="BC2:BD2"/>
    <mergeCell ref="AE2:AF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B336-F28C-42AC-8AC6-7CA213EFEA36}">
  <sheetPr>
    <outlinePr summaryBelow="0" summaryRight="0"/>
  </sheetPr>
  <dimension ref="A1:BR1001"/>
  <sheetViews>
    <sheetView workbookViewId="0">
      <pane xSplit="2" ySplit="3" topLeftCell="AO40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8" width="6.85546875" style="23" customWidth="1"/>
    <col min="69" max="16384" width="12.5703125" style="23"/>
  </cols>
  <sheetData>
    <row r="1" spans="1:70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70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82</v>
      </c>
      <c r="BR2" s="123"/>
    </row>
    <row r="3" spans="1:70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</row>
    <row r="4" spans="1:70" ht="15.75" customHeight="1" x14ac:dyDescent="0.2">
      <c r="A4" s="124" t="s">
        <v>34</v>
      </c>
      <c r="B4" s="30" t="s">
        <v>234</v>
      </c>
      <c r="C4" s="31"/>
      <c r="D4" s="32"/>
      <c r="E4" s="31"/>
      <c r="F4" s="32"/>
      <c r="G4" s="31"/>
      <c r="H4" s="32"/>
      <c r="I4" s="31">
        <v>1</v>
      </c>
      <c r="J4" s="32"/>
      <c r="K4" s="31"/>
      <c r="L4" s="32"/>
      <c r="M4" s="31"/>
      <c r="N4" s="32"/>
      <c r="O4" s="31">
        <v>1</v>
      </c>
      <c r="P4" s="32"/>
      <c r="Q4" s="31"/>
      <c r="R4" s="32"/>
      <c r="S4" s="31"/>
      <c r="T4" s="32"/>
      <c r="U4" s="31"/>
      <c r="V4" s="32"/>
      <c r="W4" s="31">
        <v>1</v>
      </c>
      <c r="X4" s="32"/>
      <c r="Y4" s="31">
        <v>1</v>
      </c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>
        <v>1</v>
      </c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>
        <v>5</v>
      </c>
      <c r="BD4" s="32"/>
      <c r="BE4" s="31"/>
      <c r="BF4" s="32"/>
      <c r="BG4" s="31"/>
      <c r="BH4" s="32"/>
      <c r="BI4" s="31">
        <v>5</v>
      </c>
      <c r="BJ4" s="32"/>
      <c r="BK4" s="31"/>
      <c r="BL4" s="32"/>
      <c r="BM4" s="31"/>
      <c r="BN4" s="32"/>
      <c r="BO4" s="31"/>
      <c r="BP4" s="32"/>
      <c r="BQ4" s="31">
        <f>C4+E4+G4+I4+K4+M4+O4+Q4+S4+U4+W4+Y4+AA4+AC4+AE4+AG4+AI4+AK4+AM4+AO4+AQ4+AS4+AU4+AW4+AY4+BA4+BC4+BE4+BG4+BI4+BK4+BM4+BO4</f>
        <v>15</v>
      </c>
      <c r="BR4" s="32">
        <f>D4+F4+H4+J4+L4+N4+P4+R4+T4+V4+X4+Z4+AB4+AD4+AF4+AH4+AJ4+AL4+AN4+AP4+AR4+AT4+AV4+AX4+AZ4+BB4+BD4+BF4+BH4+BJ4+BL4+BN4+BP4</f>
        <v>0</v>
      </c>
    </row>
    <row r="5" spans="1:70" ht="15.75" customHeight="1" x14ac:dyDescent="0.2">
      <c r="A5" s="132"/>
      <c r="B5" s="33" t="s">
        <v>235</v>
      </c>
      <c r="C5" s="34"/>
      <c r="D5" s="35"/>
      <c r="E5" s="34"/>
      <c r="F5" s="35"/>
      <c r="G5" s="34"/>
      <c r="H5" s="35"/>
      <c r="I5" s="34">
        <v>1</v>
      </c>
      <c r="J5" s="35"/>
      <c r="K5" s="34"/>
      <c r="L5" s="35"/>
      <c r="M5" s="34">
        <v>1</v>
      </c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>
        <v>4</v>
      </c>
      <c r="BD5" s="35"/>
      <c r="BE5" s="34"/>
      <c r="BF5" s="35"/>
      <c r="BG5" s="34"/>
      <c r="BH5" s="35"/>
      <c r="BI5" s="34">
        <v>2</v>
      </c>
      <c r="BJ5" s="35"/>
      <c r="BK5" s="34"/>
      <c r="BL5" s="35"/>
      <c r="BM5" s="34"/>
      <c r="BN5" s="35"/>
      <c r="BO5" s="34"/>
      <c r="BP5" s="35"/>
      <c r="BQ5" s="34">
        <f t="shared" ref="BQ5:BQ65" si="0">C5+E5+G5+I5+K5+M5+O5+Q5+S5+U5+W5+Y5+AA5+AC5+AE5+AG5+AI5+AK5+AM5+AO5+AQ5+AS5+AU5+AW5+AY5+BA5+BC5+BE5+BG5+BI5+BK5+BM5+BO5</f>
        <v>8</v>
      </c>
      <c r="BR5" s="35">
        <f t="shared" ref="BR5:BR65" si="1">D5+F5+H5+J5+L5+N5+P5+R5+T5+V5+X5+Z5+AB5+AD5+AF5+AH5+AJ5+AL5+AN5+AP5+AR5+AT5+AV5+AX5+AZ5+BB5+BD5+BF5+BH5+BJ5+BL5+BN5+BP5</f>
        <v>0</v>
      </c>
    </row>
    <row r="6" spans="1:70" ht="15.75" customHeight="1" x14ac:dyDescent="0.2">
      <c r="A6" s="132"/>
      <c r="B6" s="33" t="s">
        <v>236</v>
      </c>
      <c r="C6" s="34">
        <v>4</v>
      </c>
      <c r="D6" s="35"/>
      <c r="E6" s="34">
        <v>2</v>
      </c>
      <c r="F6" s="35"/>
      <c r="G6" s="34"/>
      <c r="H6" s="35"/>
      <c r="I6" s="34">
        <v>1</v>
      </c>
      <c r="J6" s="35"/>
      <c r="K6" s="34">
        <v>2</v>
      </c>
      <c r="L6" s="35"/>
      <c r="M6" s="34">
        <v>1</v>
      </c>
      <c r="N6" s="35"/>
      <c r="O6" s="34">
        <v>4</v>
      </c>
      <c r="P6" s="35">
        <v>1</v>
      </c>
      <c r="Q6" s="34"/>
      <c r="R6" s="35"/>
      <c r="S6" s="34">
        <v>5</v>
      </c>
      <c r="T6" s="35"/>
      <c r="U6" s="34">
        <v>1</v>
      </c>
      <c r="V6" s="35"/>
      <c r="W6" s="34">
        <v>9</v>
      </c>
      <c r="X6" s="35"/>
      <c r="Y6" s="34">
        <v>3</v>
      </c>
      <c r="Z6" s="35"/>
      <c r="AA6" s="34">
        <v>13</v>
      </c>
      <c r="AB6" s="35">
        <v>1</v>
      </c>
      <c r="AC6" s="34"/>
      <c r="AD6" s="35"/>
      <c r="AE6" s="34">
        <v>9</v>
      </c>
      <c r="AF6" s="35"/>
      <c r="AG6" s="34"/>
      <c r="AH6" s="35"/>
      <c r="AI6" s="34">
        <v>13</v>
      </c>
      <c r="AJ6" s="35"/>
      <c r="AK6" s="34">
        <v>2</v>
      </c>
      <c r="AL6" s="35"/>
      <c r="AM6" s="34">
        <v>4</v>
      </c>
      <c r="AN6" s="35">
        <v>1</v>
      </c>
      <c r="AO6" s="34">
        <v>2</v>
      </c>
      <c r="AP6" s="35"/>
      <c r="AQ6" s="34">
        <v>5</v>
      </c>
      <c r="AR6" s="35"/>
      <c r="AS6" s="34">
        <v>8</v>
      </c>
      <c r="AT6" s="35"/>
      <c r="AU6" s="34"/>
      <c r="AV6" s="35"/>
      <c r="AW6" s="34"/>
      <c r="AX6" s="35"/>
      <c r="AY6" s="34"/>
      <c r="AZ6" s="35"/>
      <c r="BA6" s="34"/>
      <c r="BB6" s="35"/>
      <c r="BC6" s="34">
        <v>3</v>
      </c>
      <c r="BD6" s="35">
        <v>1</v>
      </c>
      <c r="BE6" s="34">
        <v>6</v>
      </c>
      <c r="BF6" s="35"/>
      <c r="BG6" s="34">
        <v>5</v>
      </c>
      <c r="BH6" s="35"/>
      <c r="BI6" s="34">
        <v>6</v>
      </c>
      <c r="BJ6" s="35"/>
      <c r="BK6" s="34">
        <v>6</v>
      </c>
      <c r="BL6" s="35">
        <v>1</v>
      </c>
      <c r="BM6" s="34">
        <v>45</v>
      </c>
      <c r="BN6" s="35"/>
      <c r="BO6" s="34"/>
      <c r="BP6" s="35"/>
      <c r="BQ6" s="34">
        <f t="shared" si="0"/>
        <v>159</v>
      </c>
      <c r="BR6" s="35">
        <f t="shared" si="1"/>
        <v>5</v>
      </c>
    </row>
    <row r="7" spans="1:70" ht="15.75" customHeight="1" x14ac:dyDescent="0.2">
      <c r="A7" s="132"/>
      <c r="B7" s="33" t="s">
        <v>237</v>
      </c>
      <c r="C7" s="34">
        <v>11</v>
      </c>
      <c r="D7" s="35"/>
      <c r="E7" s="34">
        <v>13</v>
      </c>
      <c r="F7" s="35"/>
      <c r="G7" s="34">
        <v>1</v>
      </c>
      <c r="H7" s="35"/>
      <c r="I7" s="34">
        <v>50</v>
      </c>
      <c r="J7" s="35"/>
      <c r="K7" s="34">
        <v>7</v>
      </c>
      <c r="L7" s="35"/>
      <c r="M7" s="34">
        <v>26</v>
      </c>
      <c r="N7" s="35"/>
      <c r="O7" s="34">
        <v>18</v>
      </c>
      <c r="P7" s="35"/>
      <c r="Q7" s="34">
        <v>1</v>
      </c>
      <c r="R7" s="35"/>
      <c r="S7" s="34">
        <v>12</v>
      </c>
      <c r="T7" s="35"/>
      <c r="U7" s="34">
        <v>4</v>
      </c>
      <c r="V7" s="35"/>
      <c r="W7" s="34">
        <v>13</v>
      </c>
      <c r="X7" s="35"/>
      <c r="Y7" s="34">
        <v>21</v>
      </c>
      <c r="Z7" s="35"/>
      <c r="AA7" s="34">
        <v>36</v>
      </c>
      <c r="AB7" s="35"/>
      <c r="AC7" s="34">
        <v>10</v>
      </c>
      <c r="AD7" s="35"/>
      <c r="AE7" s="34">
        <v>33</v>
      </c>
      <c r="AF7" s="35"/>
      <c r="AG7" s="34">
        <v>16</v>
      </c>
      <c r="AH7" s="35"/>
      <c r="AI7" s="34">
        <v>27</v>
      </c>
      <c r="AJ7" s="35"/>
      <c r="AK7" s="34">
        <v>7</v>
      </c>
      <c r="AL7" s="35"/>
      <c r="AM7" s="34">
        <v>14</v>
      </c>
      <c r="AN7" s="35"/>
      <c r="AO7" s="34">
        <v>8</v>
      </c>
      <c r="AP7" s="35"/>
      <c r="AQ7" s="34">
        <v>20</v>
      </c>
      <c r="AR7" s="35"/>
      <c r="AS7" s="34">
        <v>12</v>
      </c>
      <c r="AT7" s="35"/>
      <c r="AU7" s="34">
        <v>1</v>
      </c>
      <c r="AV7" s="35"/>
      <c r="AW7" s="34"/>
      <c r="AX7" s="35"/>
      <c r="AY7" s="34">
        <v>12</v>
      </c>
      <c r="AZ7" s="35"/>
      <c r="BA7" s="34">
        <v>7</v>
      </c>
      <c r="BB7" s="35"/>
      <c r="BC7" s="34">
        <v>13</v>
      </c>
      <c r="BD7" s="35"/>
      <c r="BE7" s="34">
        <v>11</v>
      </c>
      <c r="BF7" s="35"/>
      <c r="BG7" s="34">
        <v>18</v>
      </c>
      <c r="BH7" s="35"/>
      <c r="BI7" s="34">
        <v>50</v>
      </c>
      <c r="BJ7" s="35"/>
      <c r="BK7" s="34">
        <v>19</v>
      </c>
      <c r="BL7" s="35"/>
      <c r="BM7" s="34">
        <v>32</v>
      </c>
      <c r="BN7" s="35"/>
      <c r="BO7" s="34"/>
      <c r="BP7" s="35"/>
      <c r="BQ7" s="34">
        <f t="shared" si="0"/>
        <v>523</v>
      </c>
      <c r="BR7" s="35">
        <f t="shared" si="1"/>
        <v>0</v>
      </c>
    </row>
    <row r="8" spans="1:70" ht="15.75" customHeight="1" x14ac:dyDescent="0.2">
      <c r="A8" s="132"/>
      <c r="B8" s="33" t="s">
        <v>238</v>
      </c>
      <c r="C8" s="34">
        <v>61</v>
      </c>
      <c r="D8" s="35"/>
      <c r="E8" s="34">
        <v>84</v>
      </c>
      <c r="F8" s="35"/>
      <c r="G8" s="34">
        <v>75</v>
      </c>
      <c r="H8" s="35"/>
      <c r="I8" s="34">
        <v>400</v>
      </c>
      <c r="J8" s="35"/>
      <c r="K8" s="34">
        <v>85</v>
      </c>
      <c r="L8" s="35"/>
      <c r="M8" s="34">
        <v>79</v>
      </c>
      <c r="N8" s="35"/>
      <c r="O8" s="34">
        <v>75</v>
      </c>
      <c r="P8" s="35"/>
      <c r="Q8" s="34">
        <v>90</v>
      </c>
      <c r="R8" s="35"/>
      <c r="S8" s="34">
        <v>82</v>
      </c>
      <c r="T8" s="35"/>
      <c r="U8" s="34">
        <v>67</v>
      </c>
      <c r="V8" s="35"/>
      <c r="W8" s="34">
        <v>49</v>
      </c>
      <c r="X8" s="35"/>
      <c r="Y8" s="34">
        <v>67</v>
      </c>
      <c r="Z8" s="35"/>
      <c r="AA8" s="34">
        <v>101</v>
      </c>
      <c r="AB8" s="35"/>
      <c r="AC8" s="34">
        <v>56</v>
      </c>
      <c r="AD8" s="35"/>
      <c r="AE8" s="34">
        <v>99</v>
      </c>
      <c r="AF8" s="35"/>
      <c r="AG8" s="34">
        <v>76</v>
      </c>
      <c r="AH8" s="35"/>
      <c r="AI8" s="34">
        <v>50</v>
      </c>
      <c r="AJ8" s="35"/>
      <c r="AK8" s="34">
        <v>66</v>
      </c>
      <c r="AL8" s="35"/>
      <c r="AM8" s="34">
        <v>83</v>
      </c>
      <c r="AN8" s="35"/>
      <c r="AO8" s="34">
        <v>47</v>
      </c>
      <c r="AP8" s="35"/>
      <c r="AQ8" s="34">
        <v>51</v>
      </c>
      <c r="AR8" s="35"/>
      <c r="AS8" s="34">
        <v>35</v>
      </c>
      <c r="AT8" s="35"/>
      <c r="AU8" s="34">
        <v>95</v>
      </c>
      <c r="AV8" s="35"/>
      <c r="AW8" s="34">
        <v>97</v>
      </c>
      <c r="AX8" s="35"/>
      <c r="AY8" s="34">
        <v>71</v>
      </c>
      <c r="AZ8" s="35"/>
      <c r="BA8" s="34">
        <v>77</v>
      </c>
      <c r="BB8" s="35">
        <v>1</v>
      </c>
      <c r="BC8" s="34">
        <v>34</v>
      </c>
      <c r="BD8" s="35">
        <v>2</v>
      </c>
      <c r="BE8" s="34">
        <v>71</v>
      </c>
      <c r="BF8" s="35"/>
      <c r="BG8" s="34">
        <v>52</v>
      </c>
      <c r="BH8" s="35">
        <v>2</v>
      </c>
      <c r="BI8" s="34">
        <v>96</v>
      </c>
      <c r="BJ8" s="35">
        <v>4</v>
      </c>
      <c r="BK8" s="34">
        <v>156</v>
      </c>
      <c r="BL8" s="35"/>
      <c r="BM8" s="34">
        <v>300</v>
      </c>
      <c r="BN8" s="35"/>
      <c r="BO8" s="34"/>
      <c r="BP8" s="35"/>
      <c r="BQ8" s="34">
        <f t="shared" si="0"/>
        <v>2927</v>
      </c>
      <c r="BR8" s="35">
        <f t="shared" si="1"/>
        <v>9</v>
      </c>
    </row>
    <row r="9" spans="1:70" ht="15.75" customHeight="1" x14ac:dyDescent="0.2">
      <c r="A9" s="132"/>
      <c r="B9" s="33" t="s">
        <v>239</v>
      </c>
      <c r="C9" s="34"/>
      <c r="D9" s="35"/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>
        <v>1</v>
      </c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>
        <v>1</v>
      </c>
      <c r="BL9" s="35"/>
      <c r="BM9" s="34"/>
      <c r="BN9" s="35"/>
      <c r="BO9" s="34"/>
      <c r="BP9" s="35"/>
      <c r="BQ9" s="34">
        <f t="shared" si="0"/>
        <v>2</v>
      </c>
      <c r="BR9" s="35">
        <f t="shared" si="1"/>
        <v>0</v>
      </c>
    </row>
    <row r="10" spans="1:70" ht="15.75" customHeight="1" x14ac:dyDescent="0.2">
      <c r="A10" s="132"/>
      <c r="B10" s="33" t="s">
        <v>240</v>
      </c>
      <c r="C10" s="34">
        <v>8</v>
      </c>
      <c r="D10" s="35"/>
      <c r="E10" s="34">
        <v>6</v>
      </c>
      <c r="F10" s="35"/>
      <c r="G10" s="34">
        <v>2</v>
      </c>
      <c r="H10" s="35"/>
      <c r="I10" s="34">
        <v>3</v>
      </c>
      <c r="J10" s="35"/>
      <c r="K10" s="34">
        <v>3</v>
      </c>
      <c r="L10" s="35"/>
      <c r="M10" s="34"/>
      <c r="N10" s="35"/>
      <c r="O10" s="34">
        <v>2</v>
      </c>
      <c r="P10" s="35"/>
      <c r="Q10" s="34">
        <v>3</v>
      </c>
      <c r="R10" s="35"/>
      <c r="S10" s="34">
        <v>5</v>
      </c>
      <c r="T10" s="35"/>
      <c r="U10" s="34">
        <v>3</v>
      </c>
      <c r="V10" s="35"/>
      <c r="W10" s="34"/>
      <c r="X10" s="35"/>
      <c r="Y10" s="34"/>
      <c r="Z10" s="35"/>
      <c r="AA10" s="34">
        <v>1</v>
      </c>
      <c r="AB10" s="35"/>
      <c r="AC10" s="34">
        <v>4</v>
      </c>
      <c r="AD10" s="35"/>
      <c r="AE10" s="34">
        <v>3</v>
      </c>
      <c r="AF10" s="35"/>
      <c r="AG10" s="34"/>
      <c r="AH10" s="35"/>
      <c r="AI10" s="34"/>
      <c r="AJ10" s="35"/>
      <c r="AK10" s="34">
        <v>4</v>
      </c>
      <c r="AL10" s="35"/>
      <c r="AM10" s="34">
        <v>1</v>
      </c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>
        <v>1</v>
      </c>
      <c r="AZ10" s="35"/>
      <c r="BA10" s="34">
        <v>5</v>
      </c>
      <c r="BB10" s="35"/>
      <c r="BC10" s="34">
        <v>1</v>
      </c>
      <c r="BD10" s="35"/>
      <c r="BE10" s="34"/>
      <c r="BF10" s="35"/>
      <c r="BG10" s="34">
        <v>1</v>
      </c>
      <c r="BH10" s="35"/>
      <c r="BI10" s="34"/>
      <c r="BJ10" s="35"/>
      <c r="BK10" s="34">
        <v>2</v>
      </c>
      <c r="BL10" s="35"/>
      <c r="BM10" s="34"/>
      <c r="BN10" s="35"/>
      <c r="BO10" s="34"/>
      <c r="BP10" s="35"/>
      <c r="BQ10" s="34">
        <f t="shared" si="0"/>
        <v>58</v>
      </c>
      <c r="BR10" s="35">
        <f t="shared" si="1"/>
        <v>0</v>
      </c>
    </row>
    <row r="11" spans="1:70" ht="15.75" customHeight="1" x14ac:dyDescent="0.2">
      <c r="A11" s="132"/>
      <c r="B11" s="33" t="s">
        <v>241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>
        <f t="shared" si="0"/>
        <v>0</v>
      </c>
      <c r="BR11" s="35">
        <f t="shared" si="1"/>
        <v>0</v>
      </c>
    </row>
    <row r="12" spans="1:70" ht="15.75" customHeight="1" x14ac:dyDescent="0.2">
      <c r="A12" s="132"/>
      <c r="B12" s="33" t="s">
        <v>242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>
        <v>2</v>
      </c>
      <c r="P12" s="35"/>
      <c r="Q12" s="34"/>
      <c r="R12" s="35"/>
      <c r="S12" s="34"/>
      <c r="T12" s="35"/>
      <c r="U12" s="34"/>
      <c r="V12" s="35"/>
      <c r="W12" s="34">
        <v>8</v>
      </c>
      <c r="X12" s="35"/>
      <c r="Y12" s="34">
        <v>1</v>
      </c>
      <c r="Z12" s="35"/>
      <c r="AA12" s="34">
        <v>3</v>
      </c>
      <c r="AB12" s="35"/>
      <c r="AC12" s="34"/>
      <c r="AD12" s="35"/>
      <c r="AE12" s="34">
        <v>3</v>
      </c>
      <c r="AF12" s="35"/>
      <c r="AG12" s="34"/>
      <c r="AH12" s="35"/>
      <c r="AI12" s="34">
        <v>3</v>
      </c>
      <c r="AJ12" s="35"/>
      <c r="AK12" s="34"/>
      <c r="AL12" s="35"/>
      <c r="AM12" s="34"/>
      <c r="AN12" s="35"/>
      <c r="AO12" s="34">
        <v>1</v>
      </c>
      <c r="AP12" s="35"/>
      <c r="AQ12" s="34"/>
      <c r="AR12" s="35"/>
      <c r="AS12" s="34">
        <v>2</v>
      </c>
      <c r="AT12" s="35"/>
      <c r="AU12" s="34"/>
      <c r="AV12" s="35"/>
      <c r="AW12" s="34"/>
      <c r="AX12" s="35"/>
      <c r="AY12" s="34"/>
      <c r="AZ12" s="35"/>
      <c r="BA12" s="34"/>
      <c r="BB12" s="35"/>
      <c r="BC12" s="34">
        <v>17</v>
      </c>
      <c r="BD12" s="35"/>
      <c r="BE12" s="34"/>
      <c r="BF12" s="35"/>
      <c r="BG12" s="34">
        <v>1</v>
      </c>
      <c r="BH12" s="35"/>
      <c r="BI12" s="34">
        <v>28</v>
      </c>
      <c r="BJ12" s="35"/>
      <c r="BK12" s="34">
        <v>1</v>
      </c>
      <c r="BL12" s="35"/>
      <c r="BM12" s="34"/>
      <c r="BN12" s="35"/>
      <c r="BO12" s="34"/>
      <c r="BP12" s="35"/>
      <c r="BQ12" s="34">
        <f t="shared" si="0"/>
        <v>70</v>
      </c>
      <c r="BR12" s="35">
        <f t="shared" si="1"/>
        <v>0</v>
      </c>
    </row>
    <row r="13" spans="1:70" ht="15.75" customHeight="1" x14ac:dyDescent="0.2">
      <c r="A13" s="132"/>
      <c r="B13" s="33" t="s">
        <v>243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>
        <v>1</v>
      </c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>
        <v>1</v>
      </c>
      <c r="AL13" s="35"/>
      <c r="AM13" s="34"/>
      <c r="AN13" s="35"/>
      <c r="AO13" s="34">
        <v>1</v>
      </c>
      <c r="AP13" s="35"/>
      <c r="AQ13" s="34"/>
      <c r="AR13" s="35"/>
      <c r="AS13" s="34">
        <v>3</v>
      </c>
      <c r="AT13" s="35"/>
      <c r="AU13" s="34"/>
      <c r="AV13" s="35"/>
      <c r="AW13" s="34"/>
      <c r="AX13" s="35"/>
      <c r="AY13" s="34"/>
      <c r="AZ13" s="35"/>
      <c r="BA13" s="34"/>
      <c r="BB13" s="35"/>
      <c r="BC13" s="34">
        <v>7</v>
      </c>
      <c r="BD13" s="35"/>
      <c r="BE13" s="34"/>
      <c r="BF13" s="35"/>
      <c r="BG13" s="34"/>
      <c r="BH13" s="35"/>
      <c r="BI13" s="34">
        <v>8</v>
      </c>
      <c r="BJ13" s="35"/>
      <c r="BK13" s="34"/>
      <c r="BL13" s="35"/>
      <c r="BM13" s="34"/>
      <c r="BN13" s="35"/>
      <c r="BO13" s="34"/>
      <c r="BP13" s="35"/>
      <c r="BQ13" s="34">
        <f t="shared" si="0"/>
        <v>21</v>
      </c>
      <c r="BR13" s="35">
        <f t="shared" si="1"/>
        <v>0</v>
      </c>
    </row>
    <row r="14" spans="1:70" ht="15.75" customHeight="1" x14ac:dyDescent="0.2">
      <c r="A14" s="132"/>
      <c r="B14" s="33" t="s">
        <v>244</v>
      </c>
      <c r="C14" s="34">
        <v>13</v>
      </c>
      <c r="D14" s="35"/>
      <c r="E14" s="34">
        <v>2</v>
      </c>
      <c r="F14" s="35">
        <v>1</v>
      </c>
      <c r="G14" s="34">
        <v>1</v>
      </c>
      <c r="H14" s="35"/>
      <c r="I14" s="34">
        <v>7</v>
      </c>
      <c r="J14" s="35">
        <v>3</v>
      </c>
      <c r="K14" s="34">
        <v>1</v>
      </c>
      <c r="L14" s="35"/>
      <c r="M14" s="34">
        <v>5</v>
      </c>
      <c r="N14" s="35">
        <v>2</v>
      </c>
      <c r="O14" s="34"/>
      <c r="P14" s="35">
        <v>6</v>
      </c>
      <c r="Q14" s="34">
        <v>1</v>
      </c>
      <c r="R14" s="35"/>
      <c r="S14" s="34">
        <v>1</v>
      </c>
      <c r="T14" s="35"/>
      <c r="U14" s="34"/>
      <c r="V14" s="35">
        <v>1</v>
      </c>
      <c r="W14" s="34">
        <v>3</v>
      </c>
      <c r="X14" s="35">
        <v>3</v>
      </c>
      <c r="Y14" s="34">
        <v>2</v>
      </c>
      <c r="Z14" s="35"/>
      <c r="AA14" s="34">
        <v>122</v>
      </c>
      <c r="AB14" s="35"/>
      <c r="AC14" s="34">
        <v>4</v>
      </c>
      <c r="AD14" s="35">
        <v>5</v>
      </c>
      <c r="AE14" s="34">
        <v>8</v>
      </c>
      <c r="AF14" s="35">
        <v>1</v>
      </c>
      <c r="AG14" s="34"/>
      <c r="AH14" s="35"/>
      <c r="AI14" s="34">
        <v>3</v>
      </c>
      <c r="AJ14" s="35">
        <v>1</v>
      </c>
      <c r="AK14" s="34">
        <v>9</v>
      </c>
      <c r="AL14" s="35">
        <v>1</v>
      </c>
      <c r="AM14" s="34"/>
      <c r="AN14" s="35">
        <v>1</v>
      </c>
      <c r="AO14" s="34">
        <v>7</v>
      </c>
      <c r="AP14" s="35">
        <v>2</v>
      </c>
      <c r="AQ14" s="34">
        <v>10</v>
      </c>
      <c r="AR14" s="35"/>
      <c r="AS14" s="34">
        <v>12</v>
      </c>
      <c r="AT14" s="35">
        <v>1</v>
      </c>
      <c r="AU14" s="34">
        <v>2</v>
      </c>
      <c r="AV14" s="35"/>
      <c r="AW14" s="34"/>
      <c r="AX14" s="35"/>
      <c r="AY14" s="34">
        <v>12</v>
      </c>
      <c r="AZ14" s="35">
        <v>1</v>
      </c>
      <c r="BA14" s="34">
        <v>2</v>
      </c>
      <c r="BB14" s="35"/>
      <c r="BC14" s="34">
        <v>2</v>
      </c>
      <c r="BD14" s="35">
        <v>3</v>
      </c>
      <c r="BE14" s="34">
        <v>1</v>
      </c>
      <c r="BF14" s="35"/>
      <c r="BG14" s="34"/>
      <c r="BH14" s="35">
        <v>5</v>
      </c>
      <c r="BI14" s="34">
        <v>5</v>
      </c>
      <c r="BJ14" s="35">
        <v>4</v>
      </c>
      <c r="BK14" s="34">
        <v>4</v>
      </c>
      <c r="BL14" s="35"/>
      <c r="BM14" s="34">
        <v>46</v>
      </c>
      <c r="BN14" s="35"/>
      <c r="BO14" s="34"/>
      <c r="BP14" s="35"/>
      <c r="BQ14" s="34">
        <f t="shared" si="0"/>
        <v>285</v>
      </c>
      <c r="BR14" s="35">
        <f t="shared" si="1"/>
        <v>41</v>
      </c>
    </row>
    <row r="15" spans="1:70" ht="15.75" customHeight="1" x14ac:dyDescent="0.2">
      <c r="A15" s="132"/>
      <c r="B15" s="33" t="s">
        <v>245</v>
      </c>
      <c r="C15" s="34"/>
      <c r="D15" s="35"/>
      <c r="E15" s="34"/>
      <c r="F15" s="35"/>
      <c r="G15" s="34">
        <v>5</v>
      </c>
      <c r="H15" s="35"/>
      <c r="I15" s="34">
        <v>3</v>
      </c>
      <c r="J15" s="35"/>
      <c r="K15" s="34"/>
      <c r="L15" s="35"/>
      <c r="M15" s="34"/>
      <c r="N15" s="35"/>
      <c r="O15" s="34">
        <v>1</v>
      </c>
      <c r="P15" s="35"/>
      <c r="Q15" s="34">
        <v>2</v>
      </c>
      <c r="R15" s="35"/>
      <c r="S15" s="34">
        <v>2</v>
      </c>
      <c r="T15" s="35"/>
      <c r="U15" s="34">
        <v>5</v>
      </c>
      <c r="V15" s="35"/>
      <c r="W15" s="34">
        <v>1</v>
      </c>
      <c r="X15" s="35"/>
      <c r="Y15" s="34">
        <v>1</v>
      </c>
      <c r="Z15" s="35"/>
      <c r="AA15" s="34">
        <v>3</v>
      </c>
      <c r="AB15" s="35"/>
      <c r="AC15" s="34">
        <v>1</v>
      </c>
      <c r="AD15" s="35"/>
      <c r="AE15" s="34">
        <v>6</v>
      </c>
      <c r="AF15" s="35">
        <v>1</v>
      </c>
      <c r="AG15" s="34"/>
      <c r="AH15" s="35"/>
      <c r="AI15" s="34">
        <v>2</v>
      </c>
      <c r="AJ15" s="35"/>
      <c r="AK15" s="34">
        <v>4</v>
      </c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>
        <v>2</v>
      </c>
      <c r="AX15" s="35"/>
      <c r="AY15" s="34">
        <v>1</v>
      </c>
      <c r="AZ15" s="35"/>
      <c r="BA15" s="34">
        <v>2</v>
      </c>
      <c r="BB15" s="35"/>
      <c r="BC15" s="34">
        <v>7</v>
      </c>
      <c r="BD15" s="35">
        <v>5</v>
      </c>
      <c r="BE15" s="34"/>
      <c r="BF15" s="35">
        <v>2</v>
      </c>
      <c r="BG15" s="34"/>
      <c r="BH15" s="35"/>
      <c r="BI15" s="34">
        <v>25</v>
      </c>
      <c r="BJ15" s="35">
        <v>10</v>
      </c>
      <c r="BK15" s="34">
        <v>2</v>
      </c>
      <c r="BL15" s="35"/>
      <c r="BM15" s="34">
        <v>3</v>
      </c>
      <c r="BN15" s="35"/>
      <c r="BO15" s="34"/>
      <c r="BP15" s="35"/>
      <c r="BQ15" s="34">
        <f t="shared" si="0"/>
        <v>78</v>
      </c>
      <c r="BR15" s="35">
        <f t="shared" si="1"/>
        <v>18</v>
      </c>
    </row>
    <row r="16" spans="1:70" ht="15.75" customHeight="1" x14ac:dyDescent="0.2">
      <c r="A16" s="132"/>
      <c r="B16" s="33" t="s">
        <v>246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>
        <v>1</v>
      </c>
      <c r="AT16" s="35"/>
      <c r="AU16" s="34"/>
      <c r="AV16" s="35"/>
      <c r="AW16" s="34"/>
      <c r="AX16" s="35"/>
      <c r="AY16" s="34"/>
      <c r="AZ16" s="35"/>
      <c r="BA16" s="34">
        <v>2</v>
      </c>
      <c r="BB16" s="35"/>
      <c r="BC16" s="34">
        <v>1</v>
      </c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>
        <f t="shared" si="0"/>
        <v>4</v>
      </c>
      <c r="BR16" s="35">
        <f t="shared" si="1"/>
        <v>0</v>
      </c>
    </row>
    <row r="17" spans="1:70" ht="15.75" customHeight="1" x14ac:dyDescent="0.2">
      <c r="A17" s="132"/>
      <c r="B17" s="33" t="s">
        <v>247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>
        <v>1</v>
      </c>
      <c r="Z17" s="35"/>
      <c r="AA17" s="34"/>
      <c r="AB17" s="35"/>
      <c r="AC17" s="34"/>
      <c r="AD17" s="35"/>
      <c r="AE17" s="34">
        <v>1</v>
      </c>
      <c r="AF17" s="35"/>
      <c r="AG17" s="34"/>
      <c r="AH17" s="35"/>
      <c r="AI17" s="34"/>
      <c r="AJ17" s="35"/>
      <c r="AK17" s="34">
        <v>1</v>
      </c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>
        <f t="shared" si="0"/>
        <v>3</v>
      </c>
      <c r="BR17" s="35">
        <f t="shared" si="1"/>
        <v>0</v>
      </c>
    </row>
    <row r="18" spans="1:70" ht="15.75" customHeight="1" x14ac:dyDescent="0.2">
      <c r="A18" s="132"/>
      <c r="B18" s="33" t="s">
        <v>248</v>
      </c>
      <c r="C18" s="34">
        <v>3</v>
      </c>
      <c r="D18" s="35"/>
      <c r="E18" s="34">
        <v>1</v>
      </c>
      <c r="F18" s="35"/>
      <c r="G18" s="34">
        <v>17</v>
      </c>
      <c r="H18" s="35"/>
      <c r="I18" s="34">
        <v>10</v>
      </c>
      <c r="J18" s="35"/>
      <c r="K18" s="34"/>
      <c r="L18" s="35"/>
      <c r="M18" s="34">
        <v>2</v>
      </c>
      <c r="N18" s="35"/>
      <c r="O18" s="34"/>
      <c r="P18" s="35"/>
      <c r="Q18" s="34">
        <v>3</v>
      </c>
      <c r="R18" s="35"/>
      <c r="S18" s="34">
        <v>2</v>
      </c>
      <c r="T18" s="35"/>
      <c r="U18" s="34">
        <v>6</v>
      </c>
      <c r="V18" s="35"/>
      <c r="W18" s="34">
        <v>12</v>
      </c>
      <c r="X18" s="35"/>
      <c r="Y18" s="34">
        <v>2</v>
      </c>
      <c r="Z18" s="35"/>
      <c r="AA18" s="34">
        <v>19</v>
      </c>
      <c r="AB18" s="35"/>
      <c r="AC18" s="34">
        <v>6</v>
      </c>
      <c r="AD18" s="35"/>
      <c r="AE18" s="34"/>
      <c r="AF18" s="35"/>
      <c r="AG18" s="34">
        <v>1</v>
      </c>
      <c r="AH18" s="35"/>
      <c r="AI18" s="34">
        <v>2</v>
      </c>
      <c r="AJ18" s="35"/>
      <c r="AK18" s="34">
        <v>1</v>
      </c>
      <c r="AL18" s="35"/>
      <c r="AM18" s="34"/>
      <c r="AN18" s="35"/>
      <c r="AO18" s="34">
        <v>3</v>
      </c>
      <c r="AP18" s="35"/>
      <c r="AQ18" s="34">
        <v>5</v>
      </c>
      <c r="AR18" s="35"/>
      <c r="AS18" s="34">
        <v>29</v>
      </c>
      <c r="AT18" s="35"/>
      <c r="AU18" s="34">
        <v>3</v>
      </c>
      <c r="AV18" s="35"/>
      <c r="AW18" s="34"/>
      <c r="AX18" s="35"/>
      <c r="AY18" s="34">
        <v>5</v>
      </c>
      <c r="AZ18" s="35"/>
      <c r="BA18" s="34">
        <v>3</v>
      </c>
      <c r="BB18" s="35">
        <v>1</v>
      </c>
      <c r="BC18" s="34">
        <v>10</v>
      </c>
      <c r="BD18" s="35">
        <v>1</v>
      </c>
      <c r="BE18" s="34">
        <v>1</v>
      </c>
      <c r="BF18" s="35"/>
      <c r="BG18" s="34">
        <v>3</v>
      </c>
      <c r="BH18" s="35"/>
      <c r="BI18" s="34">
        <v>43</v>
      </c>
      <c r="BJ18" s="35">
        <v>1</v>
      </c>
      <c r="BK18" s="34"/>
      <c r="BL18" s="35"/>
      <c r="BM18" s="34">
        <v>1</v>
      </c>
      <c r="BN18" s="35"/>
      <c r="BO18" s="34"/>
      <c r="BP18" s="35"/>
      <c r="BQ18" s="34">
        <f t="shared" si="0"/>
        <v>193</v>
      </c>
      <c r="BR18" s="35">
        <f t="shared" si="1"/>
        <v>3</v>
      </c>
    </row>
    <row r="19" spans="1:70" ht="15.75" customHeight="1" x14ac:dyDescent="0.2">
      <c r="A19" s="132"/>
      <c r="B19" s="33" t="s">
        <v>249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>
        <f t="shared" si="0"/>
        <v>0</v>
      </c>
      <c r="BR19" s="35">
        <f t="shared" si="1"/>
        <v>0</v>
      </c>
    </row>
    <row r="20" spans="1:70" ht="15.75" customHeight="1" x14ac:dyDescent="0.2">
      <c r="A20" s="132"/>
      <c r="B20" s="33" t="s">
        <v>250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>
        <v>1</v>
      </c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>
        <f t="shared" si="0"/>
        <v>1</v>
      </c>
      <c r="BR20" s="35">
        <f t="shared" si="1"/>
        <v>0</v>
      </c>
    </row>
    <row r="21" spans="1:70" ht="15.75" customHeight="1" x14ac:dyDescent="0.2">
      <c r="A21" s="132"/>
      <c r="B21" s="33" t="s">
        <v>251</v>
      </c>
      <c r="C21" s="34"/>
      <c r="D21" s="35"/>
      <c r="E21" s="34"/>
      <c r="F21" s="35"/>
      <c r="G21" s="34"/>
      <c r="H21" s="35"/>
      <c r="I21" s="34">
        <v>1</v>
      </c>
      <c r="J21" s="35"/>
      <c r="K21" s="34"/>
      <c r="L21" s="35"/>
      <c r="M21" s="34"/>
      <c r="N21" s="35"/>
      <c r="O21" s="34">
        <v>1</v>
      </c>
      <c r="P21" s="35"/>
      <c r="Q21" s="34"/>
      <c r="R21" s="35"/>
      <c r="S21" s="34"/>
      <c r="T21" s="35"/>
      <c r="U21" s="34"/>
      <c r="V21" s="35"/>
      <c r="W21" s="34">
        <v>2</v>
      </c>
      <c r="X21" s="35"/>
      <c r="Y21" s="34">
        <v>2</v>
      </c>
      <c r="Z21" s="35"/>
      <c r="AA21" s="34">
        <v>4</v>
      </c>
      <c r="AB21" s="35"/>
      <c r="AC21" s="34"/>
      <c r="AD21" s="35"/>
      <c r="AE21" s="34">
        <v>1</v>
      </c>
      <c r="AF21" s="35"/>
      <c r="AG21" s="34">
        <v>2</v>
      </c>
      <c r="AH21" s="35"/>
      <c r="AI21" s="34">
        <v>2</v>
      </c>
      <c r="AJ21" s="35"/>
      <c r="AK21" s="34">
        <v>1</v>
      </c>
      <c r="AL21" s="35"/>
      <c r="AM21" s="34"/>
      <c r="AN21" s="35"/>
      <c r="AO21" s="34"/>
      <c r="AP21" s="35"/>
      <c r="AQ21" s="34"/>
      <c r="AR21" s="35"/>
      <c r="AS21" s="34">
        <v>1</v>
      </c>
      <c r="AT21" s="35"/>
      <c r="AU21" s="34"/>
      <c r="AV21" s="35"/>
      <c r="AW21" s="34"/>
      <c r="AX21" s="35"/>
      <c r="AY21" s="34"/>
      <c r="AZ21" s="35"/>
      <c r="BA21" s="34"/>
      <c r="BB21" s="35"/>
      <c r="BC21" s="34">
        <v>6</v>
      </c>
      <c r="BD21" s="35"/>
      <c r="BE21" s="34"/>
      <c r="BF21" s="35"/>
      <c r="BG21" s="34">
        <v>5</v>
      </c>
      <c r="BH21" s="35"/>
      <c r="BI21" s="34">
        <v>24</v>
      </c>
      <c r="BJ21" s="35">
        <v>3</v>
      </c>
      <c r="BK21" s="34"/>
      <c r="BL21" s="35"/>
      <c r="BM21" s="34"/>
      <c r="BN21" s="35"/>
      <c r="BO21" s="34"/>
      <c r="BP21" s="35"/>
      <c r="BQ21" s="34">
        <f t="shared" si="0"/>
        <v>52</v>
      </c>
      <c r="BR21" s="35">
        <f t="shared" si="1"/>
        <v>3</v>
      </c>
    </row>
    <row r="22" spans="1:70" ht="15.75" customHeight="1" x14ac:dyDescent="0.2">
      <c r="A22" s="132"/>
      <c r="B22" s="33" t="s">
        <v>252</v>
      </c>
      <c r="C22" s="34"/>
      <c r="D22" s="35"/>
      <c r="E22" s="34"/>
      <c r="F22" s="35"/>
      <c r="G22" s="34"/>
      <c r="H22" s="35"/>
      <c r="I22" s="34">
        <v>1</v>
      </c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>
        <v>1</v>
      </c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>
        <v>1</v>
      </c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>
        <v>1</v>
      </c>
      <c r="BB22" s="35"/>
      <c r="BC22" s="34">
        <v>3</v>
      </c>
      <c r="BD22" s="35"/>
      <c r="BE22" s="34"/>
      <c r="BF22" s="35"/>
      <c r="BG22" s="34">
        <v>1</v>
      </c>
      <c r="BH22" s="35"/>
      <c r="BI22" s="34">
        <v>22</v>
      </c>
      <c r="BJ22" s="35"/>
      <c r="BK22" s="34"/>
      <c r="BL22" s="35"/>
      <c r="BM22" s="34"/>
      <c r="BN22" s="35"/>
      <c r="BO22" s="34"/>
      <c r="BP22" s="35"/>
      <c r="BQ22" s="34">
        <f t="shared" si="0"/>
        <v>30</v>
      </c>
      <c r="BR22" s="35">
        <f t="shared" si="1"/>
        <v>0</v>
      </c>
    </row>
    <row r="23" spans="1:70" ht="15.75" customHeight="1" x14ac:dyDescent="0.2">
      <c r="A23" s="132"/>
      <c r="B23" s="33" t="s">
        <v>253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>
        <f t="shared" si="0"/>
        <v>0</v>
      </c>
      <c r="BR23" s="35">
        <f t="shared" si="1"/>
        <v>0</v>
      </c>
    </row>
    <row r="24" spans="1:70" ht="15.75" customHeight="1" x14ac:dyDescent="0.2">
      <c r="A24" s="132"/>
      <c r="B24" s="33" t="s">
        <v>254</v>
      </c>
      <c r="C24" s="34"/>
      <c r="D24" s="35"/>
      <c r="E24" s="34"/>
      <c r="F24" s="35"/>
      <c r="G24" s="34">
        <v>4</v>
      </c>
      <c r="H24" s="35"/>
      <c r="I24" s="34">
        <v>2</v>
      </c>
      <c r="J24" s="35"/>
      <c r="K24" s="34"/>
      <c r="L24" s="35"/>
      <c r="M24" s="34"/>
      <c r="N24" s="35"/>
      <c r="O24" s="34">
        <v>1</v>
      </c>
      <c r="P24" s="35"/>
      <c r="Q24" s="34"/>
      <c r="R24" s="35"/>
      <c r="S24" s="34"/>
      <c r="T24" s="35"/>
      <c r="U24" s="34"/>
      <c r="V24" s="35"/>
      <c r="W24" s="34"/>
      <c r="X24" s="35"/>
      <c r="Y24" s="34">
        <v>1</v>
      </c>
      <c r="Z24" s="35"/>
      <c r="AA24" s="34"/>
      <c r="AB24" s="35"/>
      <c r="AC24" s="34">
        <v>4</v>
      </c>
      <c r="AD24" s="35"/>
      <c r="AE24" s="34">
        <v>4</v>
      </c>
      <c r="AF24" s="35"/>
      <c r="AG24" s="34">
        <v>1</v>
      </c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>
        <v>2</v>
      </c>
      <c r="AT24" s="35"/>
      <c r="AU24" s="34"/>
      <c r="AV24" s="35"/>
      <c r="AW24" s="34">
        <v>1</v>
      </c>
      <c r="AX24" s="35"/>
      <c r="AY24" s="34"/>
      <c r="AZ24" s="35"/>
      <c r="BA24" s="34">
        <v>2</v>
      </c>
      <c r="BB24" s="35"/>
      <c r="BC24" s="34">
        <v>3</v>
      </c>
      <c r="BD24" s="35"/>
      <c r="BE24" s="34">
        <v>1</v>
      </c>
      <c r="BF24" s="35"/>
      <c r="BG24" s="34"/>
      <c r="BH24" s="35"/>
      <c r="BI24" s="34">
        <v>1</v>
      </c>
      <c r="BJ24" s="35">
        <v>1</v>
      </c>
      <c r="BK24" s="34">
        <v>1</v>
      </c>
      <c r="BL24" s="35">
        <v>1</v>
      </c>
      <c r="BM24" s="34"/>
      <c r="BN24" s="35"/>
      <c r="BO24" s="34"/>
      <c r="BP24" s="35"/>
      <c r="BQ24" s="34">
        <f t="shared" si="0"/>
        <v>28</v>
      </c>
      <c r="BR24" s="35">
        <f t="shared" si="1"/>
        <v>2</v>
      </c>
    </row>
    <row r="25" spans="1:70" ht="15.75" customHeight="1" x14ac:dyDescent="0.2">
      <c r="A25" s="132"/>
      <c r="B25" s="33" t="s">
        <v>255</v>
      </c>
      <c r="C25" s="34"/>
      <c r="D25" s="35"/>
      <c r="E25" s="34"/>
      <c r="F25" s="35"/>
      <c r="G25" s="34"/>
      <c r="H25" s="35"/>
      <c r="I25" s="34">
        <v>1</v>
      </c>
      <c r="J25" s="35"/>
      <c r="K25" s="34"/>
      <c r="L25" s="35"/>
      <c r="M25" s="34"/>
      <c r="N25" s="35"/>
      <c r="O25" s="34"/>
      <c r="P25" s="35"/>
      <c r="Q25" s="34"/>
      <c r="R25" s="35"/>
      <c r="S25" s="34">
        <v>1</v>
      </c>
      <c r="T25" s="35"/>
      <c r="U25" s="34"/>
      <c r="V25" s="35"/>
      <c r="W25" s="34">
        <v>6</v>
      </c>
      <c r="X25" s="35"/>
      <c r="Y25" s="34"/>
      <c r="Z25" s="35"/>
      <c r="AA25" s="34">
        <v>1</v>
      </c>
      <c r="AB25" s="35"/>
      <c r="AC25" s="34"/>
      <c r="AD25" s="35"/>
      <c r="AE25" s="34"/>
      <c r="AF25" s="35"/>
      <c r="AG25" s="34"/>
      <c r="AH25" s="35"/>
      <c r="AI25" s="34">
        <v>2</v>
      </c>
      <c r="AJ25" s="35"/>
      <c r="AK25" s="34"/>
      <c r="AL25" s="35"/>
      <c r="AM25" s="34"/>
      <c r="AN25" s="35"/>
      <c r="AO25" s="34">
        <v>1</v>
      </c>
      <c r="AP25" s="35"/>
      <c r="AQ25" s="34">
        <v>2</v>
      </c>
      <c r="AR25" s="35"/>
      <c r="AS25" s="34">
        <v>1</v>
      </c>
      <c r="AT25" s="35"/>
      <c r="AU25" s="34"/>
      <c r="AV25" s="35"/>
      <c r="AW25" s="34"/>
      <c r="AX25" s="35"/>
      <c r="AY25" s="34"/>
      <c r="AZ25" s="35"/>
      <c r="BA25" s="34"/>
      <c r="BB25" s="35"/>
      <c r="BC25" s="34">
        <v>3</v>
      </c>
      <c r="BD25" s="35">
        <v>6</v>
      </c>
      <c r="BE25" s="34"/>
      <c r="BF25" s="35"/>
      <c r="BG25" s="34"/>
      <c r="BH25" s="35"/>
      <c r="BI25" s="34">
        <v>25</v>
      </c>
      <c r="BJ25" s="35">
        <v>14</v>
      </c>
      <c r="BK25" s="34"/>
      <c r="BL25" s="35"/>
      <c r="BM25" s="34"/>
      <c r="BN25" s="35"/>
      <c r="BO25" s="34"/>
      <c r="BP25" s="35"/>
      <c r="BQ25" s="34">
        <f t="shared" si="0"/>
        <v>43</v>
      </c>
      <c r="BR25" s="35">
        <f t="shared" si="1"/>
        <v>20</v>
      </c>
    </row>
    <row r="26" spans="1:70" ht="15.75" customHeight="1" thickBot="1" x14ac:dyDescent="0.25">
      <c r="A26" s="133"/>
      <c r="B26" s="36" t="s">
        <v>256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>
        <v>3</v>
      </c>
      <c r="X26" s="38">
        <v>1</v>
      </c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>
        <f t="shared" si="0"/>
        <v>3</v>
      </c>
      <c r="BR26" s="38">
        <f t="shared" si="1"/>
        <v>1</v>
      </c>
    </row>
    <row r="27" spans="1:70" ht="15.75" customHeight="1" x14ac:dyDescent="0.2">
      <c r="A27" s="127" t="s">
        <v>58</v>
      </c>
      <c r="B27" s="39" t="s">
        <v>257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>
        <f t="shared" si="0"/>
        <v>0</v>
      </c>
      <c r="BR27" s="41">
        <f t="shared" si="1"/>
        <v>0</v>
      </c>
    </row>
    <row r="28" spans="1:70" ht="15.75" customHeight="1" x14ac:dyDescent="0.2">
      <c r="A28" s="132"/>
      <c r="B28" s="33" t="s">
        <v>258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>
        <v>1</v>
      </c>
      <c r="BH28" s="35"/>
      <c r="BI28" s="34"/>
      <c r="BJ28" s="35"/>
      <c r="BK28" s="34"/>
      <c r="BL28" s="35"/>
      <c r="BM28" s="34"/>
      <c r="BN28" s="35"/>
      <c r="BO28" s="34"/>
      <c r="BP28" s="35"/>
      <c r="BQ28" s="34">
        <f t="shared" si="0"/>
        <v>1</v>
      </c>
      <c r="BR28" s="35">
        <f t="shared" si="1"/>
        <v>0</v>
      </c>
    </row>
    <row r="29" spans="1:70" ht="15.75" customHeight="1" x14ac:dyDescent="0.2">
      <c r="A29" s="132"/>
      <c r="B29" s="33" t="s">
        <v>259</v>
      </c>
      <c r="C29" s="34">
        <v>1</v>
      </c>
      <c r="D29" s="35"/>
      <c r="E29" s="34"/>
      <c r="F29" s="35"/>
      <c r="G29" s="34"/>
      <c r="H29" s="35"/>
      <c r="I29" s="34">
        <v>2</v>
      </c>
      <c r="J29" s="35"/>
      <c r="K29" s="34"/>
      <c r="L29" s="35"/>
      <c r="M29" s="34">
        <v>1</v>
      </c>
      <c r="N29" s="35"/>
      <c r="O29" s="34"/>
      <c r="P29" s="35"/>
      <c r="Q29" s="34"/>
      <c r="R29" s="35"/>
      <c r="S29" s="34"/>
      <c r="T29" s="35"/>
      <c r="U29" s="34"/>
      <c r="V29" s="35"/>
      <c r="W29" s="34">
        <v>1</v>
      </c>
      <c r="X29" s="35"/>
      <c r="Y29" s="34"/>
      <c r="Z29" s="35"/>
      <c r="AA29" s="34"/>
      <c r="AB29" s="35"/>
      <c r="AC29" s="34"/>
      <c r="AD29" s="35"/>
      <c r="AE29" s="34">
        <v>1</v>
      </c>
      <c r="AF29" s="35"/>
      <c r="AG29" s="34"/>
      <c r="AH29" s="35"/>
      <c r="AI29" s="34"/>
      <c r="AJ29" s="35"/>
      <c r="AK29" s="34"/>
      <c r="AL29" s="35"/>
      <c r="AM29" s="34">
        <v>1</v>
      </c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>
        <v>3</v>
      </c>
      <c r="BD29" s="35"/>
      <c r="BE29" s="34"/>
      <c r="BF29" s="35"/>
      <c r="BG29" s="34"/>
      <c r="BH29" s="35"/>
      <c r="BI29" s="34">
        <v>15</v>
      </c>
      <c r="BJ29" s="35"/>
      <c r="BK29" s="34"/>
      <c r="BL29" s="35"/>
      <c r="BM29" s="34"/>
      <c r="BN29" s="35"/>
      <c r="BO29" s="34"/>
      <c r="BP29" s="35"/>
      <c r="BQ29" s="34">
        <f t="shared" si="0"/>
        <v>25</v>
      </c>
      <c r="BR29" s="35">
        <f t="shared" si="1"/>
        <v>0</v>
      </c>
    </row>
    <row r="30" spans="1:70" ht="15.75" customHeight="1" x14ac:dyDescent="0.2">
      <c r="A30" s="132"/>
      <c r="B30" s="33" t="s">
        <v>260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>
        <v>1</v>
      </c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>
        <v>1</v>
      </c>
      <c r="BD30" s="35"/>
      <c r="BE30" s="34">
        <v>4</v>
      </c>
      <c r="BF30" s="35"/>
      <c r="BG30" s="34">
        <v>3</v>
      </c>
      <c r="BH30" s="35"/>
      <c r="BI30" s="34"/>
      <c r="BJ30" s="35"/>
      <c r="BK30" s="34">
        <v>1</v>
      </c>
      <c r="BL30" s="35"/>
      <c r="BM30" s="34"/>
      <c r="BN30" s="35"/>
      <c r="BO30" s="34"/>
      <c r="BP30" s="35"/>
      <c r="BQ30" s="34">
        <f t="shared" si="0"/>
        <v>10</v>
      </c>
      <c r="BR30" s="35">
        <f t="shared" si="1"/>
        <v>0</v>
      </c>
    </row>
    <row r="31" spans="1:70" ht="15.75" customHeight="1" x14ac:dyDescent="0.2">
      <c r="A31" s="132"/>
      <c r="B31" s="33" t="s">
        <v>261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>
        <f t="shared" si="0"/>
        <v>0</v>
      </c>
      <c r="BR31" s="35">
        <f t="shared" si="1"/>
        <v>0</v>
      </c>
    </row>
    <row r="32" spans="1:70" ht="15.75" customHeight="1" x14ac:dyDescent="0.2">
      <c r="A32" s="132"/>
      <c r="B32" s="33" t="s">
        <v>262</v>
      </c>
      <c r="C32" s="34"/>
      <c r="D32" s="35"/>
      <c r="E32" s="34"/>
      <c r="F32" s="35"/>
      <c r="G32" s="34"/>
      <c r="H32" s="35"/>
      <c r="I32" s="34">
        <v>1</v>
      </c>
      <c r="J32" s="35"/>
      <c r="K32" s="34"/>
      <c r="L32" s="35"/>
      <c r="M32" s="34"/>
      <c r="N32" s="35"/>
      <c r="O32" s="34">
        <v>1</v>
      </c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>
        <v>1</v>
      </c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>
        <v>3</v>
      </c>
      <c r="BD32" s="35"/>
      <c r="BE32" s="34"/>
      <c r="BF32" s="35"/>
      <c r="BG32" s="34"/>
      <c r="BH32" s="35"/>
      <c r="BI32" s="34">
        <v>1</v>
      </c>
      <c r="BJ32" s="35"/>
      <c r="BK32" s="34"/>
      <c r="BL32" s="35"/>
      <c r="BM32" s="34"/>
      <c r="BN32" s="35"/>
      <c r="BO32" s="34"/>
      <c r="BP32" s="35"/>
      <c r="BQ32" s="34">
        <f t="shared" si="0"/>
        <v>7</v>
      </c>
      <c r="BR32" s="35">
        <f t="shared" si="1"/>
        <v>0</v>
      </c>
    </row>
    <row r="33" spans="1:70" ht="15.75" customHeight="1" x14ac:dyDescent="0.2">
      <c r="A33" s="132"/>
      <c r="B33" s="33" t="s">
        <v>263</v>
      </c>
      <c r="C33" s="34"/>
      <c r="D33" s="35"/>
      <c r="E33" s="34"/>
      <c r="F33" s="35"/>
      <c r="G33" s="34"/>
      <c r="H33" s="35"/>
      <c r="I33" s="34">
        <v>1</v>
      </c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>
        <v>2</v>
      </c>
      <c r="BJ33" s="35"/>
      <c r="BK33" s="34"/>
      <c r="BL33" s="35"/>
      <c r="BM33" s="34"/>
      <c r="BN33" s="35"/>
      <c r="BO33" s="34"/>
      <c r="BP33" s="35"/>
      <c r="BQ33" s="34">
        <f t="shared" si="0"/>
        <v>3</v>
      </c>
      <c r="BR33" s="35">
        <f t="shared" si="1"/>
        <v>0</v>
      </c>
    </row>
    <row r="34" spans="1:70" ht="20.25" customHeight="1" thickBot="1" x14ac:dyDescent="0.25">
      <c r="A34" s="133"/>
      <c r="B34" s="36" t="s">
        <v>264</v>
      </c>
      <c r="C34" s="37"/>
      <c r="D34" s="38"/>
      <c r="E34" s="37"/>
      <c r="F34" s="38"/>
      <c r="G34" s="37"/>
      <c r="H34" s="38"/>
      <c r="I34" s="37">
        <v>1</v>
      </c>
      <c r="J34" s="38"/>
      <c r="K34" s="37"/>
      <c r="L34" s="38"/>
      <c r="M34" s="37"/>
      <c r="N34" s="38"/>
      <c r="O34" s="37">
        <v>1</v>
      </c>
      <c r="P34" s="38"/>
      <c r="Q34" s="37"/>
      <c r="R34" s="38"/>
      <c r="S34" s="37"/>
      <c r="T34" s="38"/>
      <c r="U34" s="37"/>
      <c r="V34" s="38"/>
      <c r="W34" s="37">
        <v>1</v>
      </c>
      <c r="X34" s="38"/>
      <c r="Y34" s="37"/>
      <c r="Z34" s="38"/>
      <c r="AA34" s="37"/>
      <c r="AB34" s="38"/>
      <c r="AC34" s="37"/>
      <c r="AD34" s="38"/>
      <c r="AE34" s="37">
        <v>1</v>
      </c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>
        <v>4</v>
      </c>
      <c r="BD34" s="38"/>
      <c r="BE34" s="37"/>
      <c r="BF34" s="38"/>
      <c r="BG34" s="37">
        <v>1</v>
      </c>
      <c r="BH34" s="38"/>
      <c r="BI34" s="37">
        <v>1</v>
      </c>
      <c r="BJ34" s="38"/>
      <c r="BK34" s="37"/>
      <c r="BL34" s="38"/>
      <c r="BM34" s="37"/>
      <c r="BN34" s="38"/>
      <c r="BO34" s="37"/>
      <c r="BP34" s="38"/>
      <c r="BQ34" s="37">
        <f t="shared" si="0"/>
        <v>10</v>
      </c>
      <c r="BR34" s="38">
        <f t="shared" si="1"/>
        <v>0</v>
      </c>
    </row>
    <row r="35" spans="1:70" ht="15.75" customHeight="1" x14ac:dyDescent="0.2">
      <c r="A35" s="127" t="s">
        <v>67</v>
      </c>
      <c r="B35" s="39" t="s">
        <v>132</v>
      </c>
      <c r="C35" s="84"/>
      <c r="D35" s="85"/>
      <c r="E35" s="84"/>
      <c r="F35" s="85"/>
      <c r="G35" s="84"/>
      <c r="H35" s="85"/>
      <c r="I35" s="84"/>
      <c r="J35" s="85"/>
      <c r="K35" s="84"/>
      <c r="L35" s="85"/>
      <c r="M35" s="84"/>
      <c r="N35" s="85"/>
      <c r="O35" s="84"/>
      <c r="P35" s="85"/>
      <c r="Q35" s="84"/>
      <c r="R35" s="85"/>
      <c r="S35" s="84"/>
      <c r="T35" s="85"/>
      <c r="U35" s="84"/>
      <c r="V35" s="85"/>
      <c r="W35" s="84"/>
      <c r="X35" s="85"/>
      <c r="Y35" s="84"/>
      <c r="Z35" s="85"/>
      <c r="AA35" s="84"/>
      <c r="AB35" s="85"/>
      <c r="AC35" s="84"/>
      <c r="AD35" s="85"/>
      <c r="AE35" s="84">
        <v>1</v>
      </c>
      <c r="AF35" s="85"/>
      <c r="AG35" s="84"/>
      <c r="AH35" s="85"/>
      <c r="AI35" s="84"/>
      <c r="AJ35" s="85"/>
      <c r="AK35" s="84">
        <v>1</v>
      </c>
      <c r="AL35" s="85"/>
      <c r="AM35" s="84"/>
      <c r="AN35" s="85"/>
      <c r="AO35" s="84"/>
      <c r="AP35" s="85"/>
      <c r="AQ35" s="84"/>
      <c r="AR35" s="85"/>
      <c r="AS35" s="84"/>
      <c r="AT35" s="85"/>
      <c r="AU35" s="84"/>
      <c r="AV35" s="85"/>
      <c r="AW35" s="84"/>
      <c r="AX35" s="85"/>
      <c r="AY35" s="84"/>
      <c r="AZ35" s="85"/>
      <c r="BA35" s="84"/>
      <c r="BB35" s="85"/>
      <c r="BC35" s="84"/>
      <c r="BD35" s="85"/>
      <c r="BE35" s="84"/>
      <c r="BF35" s="85"/>
      <c r="BG35" s="84"/>
      <c r="BH35" s="85"/>
      <c r="BI35" s="84"/>
      <c r="BJ35" s="85"/>
      <c r="BK35" s="84"/>
      <c r="BL35" s="85"/>
      <c r="BM35" s="84"/>
      <c r="BN35" s="85"/>
      <c r="BO35" s="84"/>
      <c r="BP35" s="85"/>
      <c r="BQ35" s="84">
        <f t="shared" si="0"/>
        <v>2</v>
      </c>
      <c r="BR35" s="85">
        <f t="shared" si="1"/>
        <v>0</v>
      </c>
    </row>
    <row r="36" spans="1:70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84"/>
      <c r="BL36" s="85"/>
      <c r="BM36" s="84"/>
      <c r="BN36" s="85"/>
      <c r="BO36" s="84"/>
      <c r="BP36" s="85"/>
      <c r="BQ36" s="84">
        <f t="shared" si="0"/>
        <v>0</v>
      </c>
      <c r="BR36" s="85">
        <f t="shared" si="1"/>
        <v>0</v>
      </c>
    </row>
    <row r="37" spans="1:70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84"/>
      <c r="BL37" s="85"/>
      <c r="BM37" s="84"/>
      <c r="BN37" s="85"/>
      <c r="BO37" s="84"/>
      <c r="BP37" s="85"/>
      <c r="BQ37" s="84">
        <f t="shared" si="0"/>
        <v>0</v>
      </c>
      <c r="BR37" s="85">
        <f t="shared" si="1"/>
        <v>0</v>
      </c>
    </row>
    <row r="38" spans="1:70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84"/>
      <c r="BL38" s="85"/>
      <c r="BM38" s="84"/>
      <c r="BN38" s="85"/>
      <c r="BO38" s="84"/>
      <c r="BP38" s="85"/>
      <c r="BQ38" s="84">
        <f t="shared" si="0"/>
        <v>0</v>
      </c>
      <c r="BR38" s="85">
        <f t="shared" si="1"/>
        <v>0</v>
      </c>
    </row>
    <row r="39" spans="1:70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84"/>
      <c r="BL39" s="85"/>
      <c r="BM39" s="84"/>
      <c r="BN39" s="85"/>
      <c r="BO39" s="84"/>
      <c r="BP39" s="85"/>
      <c r="BQ39" s="84">
        <f t="shared" si="0"/>
        <v>0</v>
      </c>
      <c r="BR39" s="85">
        <f t="shared" si="1"/>
        <v>0</v>
      </c>
    </row>
    <row r="40" spans="1:70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84"/>
      <c r="BL40" s="85"/>
      <c r="BM40" s="84"/>
      <c r="BN40" s="85"/>
      <c r="BO40" s="84"/>
      <c r="BP40" s="85"/>
      <c r="BQ40" s="84">
        <f t="shared" si="0"/>
        <v>0</v>
      </c>
      <c r="BR40" s="85">
        <f t="shared" si="1"/>
        <v>0</v>
      </c>
    </row>
    <row r="41" spans="1:70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84"/>
      <c r="BL41" s="85"/>
      <c r="BM41" s="84"/>
      <c r="BN41" s="85"/>
      <c r="BO41" s="84"/>
      <c r="BP41" s="85"/>
      <c r="BQ41" s="84">
        <f t="shared" si="0"/>
        <v>0</v>
      </c>
      <c r="BR41" s="85">
        <f t="shared" si="1"/>
        <v>0</v>
      </c>
    </row>
    <row r="42" spans="1:70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84"/>
      <c r="BL42" s="85"/>
      <c r="BM42" s="84"/>
      <c r="BN42" s="85"/>
      <c r="BO42" s="84"/>
      <c r="BP42" s="85"/>
      <c r="BQ42" s="84">
        <f t="shared" si="0"/>
        <v>0</v>
      </c>
      <c r="BR42" s="85">
        <f t="shared" si="1"/>
        <v>0</v>
      </c>
    </row>
    <row r="43" spans="1:70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84"/>
      <c r="BL43" s="85"/>
      <c r="BM43" s="84"/>
      <c r="BN43" s="85"/>
      <c r="BO43" s="84"/>
      <c r="BP43" s="85"/>
      <c r="BQ43" s="84">
        <f t="shared" si="0"/>
        <v>0</v>
      </c>
      <c r="BR43" s="85">
        <f t="shared" si="1"/>
        <v>0</v>
      </c>
    </row>
    <row r="44" spans="1:70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84"/>
      <c r="BL44" s="85"/>
      <c r="BM44" s="84"/>
      <c r="BN44" s="85"/>
      <c r="BO44" s="84"/>
      <c r="BP44" s="85"/>
      <c r="BQ44" s="84">
        <f t="shared" si="0"/>
        <v>0</v>
      </c>
      <c r="BR44" s="85">
        <f t="shared" si="1"/>
        <v>0</v>
      </c>
    </row>
    <row r="45" spans="1:70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84"/>
      <c r="BL45" s="85"/>
      <c r="BM45" s="84"/>
      <c r="BN45" s="85"/>
      <c r="BO45" s="84"/>
      <c r="BP45" s="85"/>
      <c r="BQ45" s="84">
        <f t="shared" si="0"/>
        <v>0</v>
      </c>
      <c r="BR45" s="85">
        <f t="shared" si="1"/>
        <v>0</v>
      </c>
    </row>
    <row r="46" spans="1:70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84"/>
      <c r="BL46" s="85"/>
      <c r="BM46" s="84"/>
      <c r="BN46" s="85"/>
      <c r="BO46" s="84"/>
      <c r="BP46" s="85"/>
      <c r="BQ46" s="84">
        <f t="shared" si="0"/>
        <v>0</v>
      </c>
      <c r="BR46" s="85">
        <f t="shared" si="1"/>
        <v>0</v>
      </c>
    </row>
    <row r="47" spans="1:70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84"/>
      <c r="BL47" s="85"/>
      <c r="BM47" s="84"/>
      <c r="BN47" s="85"/>
      <c r="BO47" s="84"/>
      <c r="BP47" s="85"/>
      <c r="BQ47" s="84">
        <f t="shared" si="0"/>
        <v>0</v>
      </c>
      <c r="BR47" s="85">
        <f t="shared" si="1"/>
        <v>0</v>
      </c>
    </row>
    <row r="48" spans="1:70" ht="15.75" customHeight="1" x14ac:dyDescent="0.2">
      <c r="B48" s="33" t="s">
        <v>175</v>
      </c>
      <c r="C48" s="84"/>
      <c r="D48" s="85"/>
      <c r="E48" s="84"/>
      <c r="F48" s="85"/>
      <c r="G48" s="84"/>
      <c r="H48" s="85"/>
      <c r="I48" s="84"/>
      <c r="J48" s="85"/>
      <c r="K48" s="84"/>
      <c r="L48" s="85"/>
      <c r="M48" s="84"/>
      <c r="N48" s="85"/>
      <c r="O48" s="84"/>
      <c r="P48" s="85"/>
      <c r="Q48" s="84"/>
      <c r="R48" s="85"/>
      <c r="S48" s="84"/>
      <c r="T48" s="85"/>
      <c r="U48" s="84"/>
      <c r="V48" s="85"/>
      <c r="W48" s="84"/>
      <c r="X48" s="85"/>
      <c r="Y48" s="84"/>
      <c r="Z48" s="85"/>
      <c r="AA48" s="84">
        <v>1</v>
      </c>
      <c r="AB48" s="85"/>
      <c r="AC48" s="84"/>
      <c r="AD48" s="85"/>
      <c r="AE48" s="84"/>
      <c r="AF48" s="85"/>
      <c r="AG48" s="84"/>
      <c r="AH48" s="85"/>
      <c r="AI48" s="84"/>
      <c r="AJ48" s="85"/>
      <c r="AK48" s="84"/>
      <c r="AL48" s="85"/>
      <c r="AM48" s="84"/>
      <c r="AN48" s="85"/>
      <c r="AO48" s="84">
        <v>1</v>
      </c>
      <c r="AP48" s="85"/>
      <c r="AQ48" s="84"/>
      <c r="AR48" s="85"/>
      <c r="AS48" s="84"/>
      <c r="AT48" s="85"/>
      <c r="AU48" s="84"/>
      <c r="AV48" s="85"/>
      <c r="AW48" s="84"/>
      <c r="AX48" s="85"/>
      <c r="AY48" s="84"/>
      <c r="AZ48" s="85"/>
      <c r="BA48" s="84"/>
      <c r="BB48" s="85"/>
      <c r="BC48" s="84"/>
      <c r="BD48" s="85"/>
      <c r="BE48" s="84"/>
      <c r="BF48" s="85"/>
      <c r="BG48" s="84"/>
      <c r="BH48" s="85"/>
      <c r="BI48" s="84"/>
      <c r="BJ48" s="85"/>
      <c r="BK48" s="84"/>
      <c r="BL48" s="85"/>
      <c r="BM48" s="84"/>
      <c r="BN48" s="85"/>
      <c r="BO48" s="84"/>
      <c r="BP48" s="85"/>
      <c r="BQ48" s="84">
        <f t="shared" si="0"/>
        <v>2</v>
      </c>
      <c r="BR48" s="85">
        <f t="shared" si="1"/>
        <v>0</v>
      </c>
    </row>
    <row r="49" spans="2:70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84"/>
      <c r="BL49" s="85"/>
      <c r="BM49" s="84"/>
      <c r="BN49" s="85"/>
      <c r="BO49" s="84"/>
      <c r="BP49" s="85"/>
      <c r="BQ49" s="84">
        <f t="shared" si="0"/>
        <v>0</v>
      </c>
      <c r="BR49" s="85">
        <f t="shared" si="1"/>
        <v>0</v>
      </c>
    </row>
    <row r="50" spans="2:70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84"/>
      <c r="BL50" s="85"/>
      <c r="BM50" s="84"/>
      <c r="BN50" s="85"/>
      <c r="BO50" s="84"/>
      <c r="BP50" s="85"/>
      <c r="BQ50" s="84">
        <f t="shared" si="0"/>
        <v>0</v>
      </c>
      <c r="BR50" s="85">
        <f t="shared" si="1"/>
        <v>0</v>
      </c>
    </row>
    <row r="51" spans="2:70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84"/>
      <c r="BL51" s="85"/>
      <c r="BM51" s="84"/>
      <c r="BN51" s="85"/>
      <c r="BO51" s="84"/>
      <c r="BP51" s="85"/>
      <c r="BQ51" s="84">
        <f t="shared" si="0"/>
        <v>0</v>
      </c>
      <c r="BR51" s="85">
        <f t="shared" si="1"/>
        <v>0</v>
      </c>
    </row>
    <row r="52" spans="2:70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84"/>
      <c r="BL52" s="85"/>
      <c r="BM52" s="84"/>
      <c r="BN52" s="85"/>
      <c r="BO52" s="84"/>
      <c r="BP52" s="85"/>
      <c r="BQ52" s="84">
        <f t="shared" si="0"/>
        <v>0</v>
      </c>
      <c r="BR52" s="85">
        <f t="shared" si="1"/>
        <v>0</v>
      </c>
    </row>
    <row r="53" spans="2:70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84"/>
      <c r="BL53" s="85"/>
      <c r="BM53" s="84"/>
      <c r="BN53" s="85"/>
      <c r="BO53" s="84"/>
      <c r="BP53" s="85"/>
      <c r="BQ53" s="84">
        <f t="shared" si="0"/>
        <v>0</v>
      </c>
      <c r="BR53" s="85">
        <f t="shared" si="1"/>
        <v>0</v>
      </c>
    </row>
    <row r="54" spans="2:70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84"/>
      <c r="BL54" s="85"/>
      <c r="BM54" s="84"/>
      <c r="BN54" s="85"/>
      <c r="BO54" s="84"/>
      <c r="BP54" s="85"/>
      <c r="BQ54" s="84">
        <f t="shared" si="0"/>
        <v>0</v>
      </c>
      <c r="BR54" s="85">
        <f t="shared" si="1"/>
        <v>0</v>
      </c>
    </row>
    <row r="55" spans="2:70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84"/>
      <c r="BL55" s="85"/>
      <c r="BM55" s="84"/>
      <c r="BN55" s="85"/>
      <c r="BO55" s="84"/>
      <c r="BP55" s="85"/>
      <c r="BQ55" s="84">
        <f t="shared" si="0"/>
        <v>0</v>
      </c>
      <c r="BR55" s="85">
        <f t="shared" si="1"/>
        <v>0</v>
      </c>
    </row>
    <row r="56" spans="2:70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84"/>
      <c r="BL56" s="85"/>
      <c r="BM56" s="84"/>
      <c r="BN56" s="85"/>
      <c r="BO56" s="84"/>
      <c r="BP56" s="85"/>
      <c r="BQ56" s="84">
        <f t="shared" si="0"/>
        <v>0</v>
      </c>
      <c r="BR56" s="85">
        <f t="shared" si="1"/>
        <v>0</v>
      </c>
    </row>
    <row r="57" spans="2:70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84"/>
      <c r="BL57" s="85"/>
      <c r="BM57" s="84"/>
      <c r="BN57" s="85"/>
      <c r="BO57" s="84"/>
      <c r="BP57" s="85"/>
      <c r="BQ57" s="84">
        <f t="shared" si="0"/>
        <v>0</v>
      </c>
      <c r="BR57" s="85">
        <f t="shared" si="1"/>
        <v>0</v>
      </c>
    </row>
    <row r="58" spans="2:70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84"/>
      <c r="BL58" s="85"/>
      <c r="BM58" s="84"/>
      <c r="BN58" s="85"/>
      <c r="BO58" s="84">
        <f>56+20+27+42+180+3+1+56+5+28+2+1+1+1</f>
        <v>423</v>
      </c>
      <c r="BP58" s="85"/>
      <c r="BQ58" s="84">
        <f t="shared" si="0"/>
        <v>423</v>
      </c>
      <c r="BR58" s="85">
        <f t="shared" si="1"/>
        <v>0</v>
      </c>
    </row>
    <row r="59" spans="2:70" ht="15.75" customHeight="1" x14ac:dyDescent="0.2">
      <c r="B59" s="80" t="s">
        <v>218</v>
      </c>
      <c r="C59" s="84"/>
      <c r="D59" s="85"/>
      <c r="E59" s="84"/>
      <c r="F59" s="85"/>
      <c r="G59" s="84"/>
      <c r="H59" s="85"/>
      <c r="I59" s="84"/>
      <c r="J59" s="85"/>
      <c r="K59" s="84"/>
      <c r="L59" s="85"/>
      <c r="M59" s="84"/>
      <c r="N59" s="85"/>
      <c r="O59" s="84"/>
      <c r="P59" s="85"/>
      <c r="Q59" s="84"/>
      <c r="R59" s="85"/>
      <c r="S59" s="84"/>
      <c r="T59" s="85"/>
      <c r="U59" s="84"/>
      <c r="V59" s="85"/>
      <c r="W59" s="84"/>
      <c r="X59" s="85"/>
      <c r="Y59" s="84"/>
      <c r="Z59" s="85"/>
      <c r="AA59" s="84"/>
      <c r="AB59" s="85"/>
      <c r="AC59" s="84"/>
      <c r="AD59" s="85"/>
      <c r="AE59" s="84"/>
      <c r="AF59" s="85"/>
      <c r="AG59" s="84"/>
      <c r="AH59" s="85"/>
      <c r="AI59" s="84"/>
      <c r="AJ59" s="85"/>
      <c r="AK59" s="84"/>
      <c r="AL59" s="85"/>
      <c r="AM59" s="84"/>
      <c r="AN59" s="85"/>
      <c r="AO59" s="84"/>
      <c r="AP59" s="85"/>
      <c r="AQ59" s="84"/>
      <c r="AR59" s="85"/>
      <c r="AS59" s="84"/>
      <c r="AT59" s="85"/>
      <c r="AU59" s="84"/>
      <c r="AV59" s="85"/>
      <c r="AW59" s="84"/>
      <c r="AX59" s="85"/>
      <c r="AY59" s="84"/>
      <c r="AZ59" s="85"/>
      <c r="BA59" s="84"/>
      <c r="BB59" s="85"/>
      <c r="BC59" s="84"/>
      <c r="BD59" s="85"/>
      <c r="BE59" s="84"/>
      <c r="BF59" s="85"/>
      <c r="BG59" s="84"/>
      <c r="BH59" s="85"/>
      <c r="BI59" s="84">
        <v>1</v>
      </c>
      <c r="BJ59" s="85"/>
      <c r="BK59" s="84"/>
      <c r="BL59" s="85"/>
      <c r="BM59" s="84"/>
      <c r="BN59" s="85"/>
      <c r="BO59" s="84"/>
      <c r="BP59" s="85"/>
      <c r="BQ59" s="84">
        <f t="shared" si="0"/>
        <v>1</v>
      </c>
      <c r="BR59" s="85">
        <f t="shared" si="1"/>
        <v>0</v>
      </c>
    </row>
    <row r="60" spans="2:70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84"/>
      <c r="BL60" s="85"/>
      <c r="BM60" s="84"/>
      <c r="BN60" s="85"/>
      <c r="BO60" s="84"/>
      <c r="BP60" s="85"/>
      <c r="BQ60" s="84">
        <f t="shared" si="0"/>
        <v>0</v>
      </c>
      <c r="BR60" s="85">
        <f t="shared" si="1"/>
        <v>0</v>
      </c>
    </row>
    <row r="61" spans="2:70" ht="15.75" customHeight="1" x14ac:dyDescent="0.2">
      <c r="B61" s="80" t="s">
        <v>221</v>
      </c>
      <c r="C61" s="34"/>
      <c r="D61" s="35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84"/>
      <c r="BL61" s="85"/>
      <c r="BM61" s="84"/>
      <c r="BN61" s="85"/>
      <c r="BO61" s="84"/>
      <c r="BP61" s="85"/>
      <c r="BQ61" s="84">
        <f t="shared" si="0"/>
        <v>0</v>
      </c>
      <c r="BR61" s="85">
        <f t="shared" si="1"/>
        <v>0</v>
      </c>
    </row>
    <row r="62" spans="2:70" ht="15.75" customHeight="1" x14ac:dyDescent="0.2">
      <c r="B62" s="81" t="s">
        <v>232</v>
      </c>
      <c r="C62" s="34"/>
      <c r="D62" s="35"/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34"/>
      <c r="P62" s="35"/>
      <c r="Q62" s="34"/>
      <c r="R62" s="35"/>
      <c r="S62" s="34"/>
      <c r="T62" s="35"/>
      <c r="U62" s="34"/>
      <c r="V62" s="35"/>
      <c r="W62" s="34"/>
      <c r="X62" s="35"/>
      <c r="Y62" s="34"/>
      <c r="Z62" s="35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34"/>
      <c r="AP62" s="35"/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35"/>
      <c r="BC62" s="34"/>
      <c r="BD62" s="35"/>
      <c r="BE62" s="34"/>
      <c r="BF62" s="35"/>
      <c r="BG62" s="34"/>
      <c r="BH62" s="35"/>
      <c r="BI62" s="34"/>
      <c r="BJ62" s="35"/>
      <c r="BK62" s="84"/>
      <c r="BL62" s="85"/>
      <c r="BM62" s="84"/>
      <c r="BN62" s="85"/>
      <c r="BO62" s="84"/>
      <c r="BP62" s="85"/>
      <c r="BQ62" s="84">
        <f t="shared" si="0"/>
        <v>0</v>
      </c>
      <c r="BR62" s="85">
        <f t="shared" si="1"/>
        <v>0</v>
      </c>
    </row>
    <row r="63" spans="2:70" ht="15.75" customHeight="1" x14ac:dyDescent="0.2">
      <c r="B63" s="33" t="s">
        <v>233</v>
      </c>
      <c r="C63" s="34"/>
      <c r="D63" s="35"/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34"/>
      <c r="AP63" s="35"/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35"/>
      <c r="BC63" s="34"/>
      <c r="BD63" s="35"/>
      <c r="BE63" s="34"/>
      <c r="BF63" s="35"/>
      <c r="BG63" s="34"/>
      <c r="BH63" s="35"/>
      <c r="BI63" s="34"/>
      <c r="BJ63" s="35"/>
      <c r="BK63" s="84"/>
      <c r="BL63" s="85"/>
      <c r="BM63" s="84"/>
      <c r="BN63" s="85"/>
      <c r="BO63" s="84"/>
      <c r="BP63" s="85"/>
      <c r="BQ63" s="84">
        <f t="shared" si="0"/>
        <v>0</v>
      </c>
      <c r="BR63" s="85">
        <f t="shared" si="1"/>
        <v>0</v>
      </c>
    </row>
    <row r="64" spans="2:70" ht="15.75" customHeight="1" x14ac:dyDescent="0.2">
      <c r="B64" s="87" t="s">
        <v>265</v>
      </c>
      <c r="C64" s="82"/>
      <c r="D64" s="83"/>
      <c r="E64" s="82"/>
      <c r="F64" s="83"/>
      <c r="G64" s="82"/>
      <c r="H64" s="83"/>
      <c r="I64" s="82"/>
      <c r="J64" s="83"/>
      <c r="K64" s="82"/>
      <c r="L64" s="83"/>
      <c r="M64" s="82">
        <v>1</v>
      </c>
      <c r="N64" s="83"/>
      <c r="O64" s="82"/>
      <c r="P64" s="83"/>
      <c r="Q64" s="82"/>
      <c r="R64" s="83"/>
      <c r="S64" s="82"/>
      <c r="T64" s="83"/>
      <c r="U64" s="82"/>
      <c r="V64" s="83"/>
      <c r="W64" s="82"/>
      <c r="X64" s="83"/>
      <c r="Y64" s="82"/>
      <c r="Z64" s="83"/>
      <c r="AA64" s="82"/>
      <c r="AB64" s="83"/>
      <c r="AC64" s="82"/>
      <c r="AD64" s="83"/>
      <c r="AE64" s="82"/>
      <c r="AF64" s="83"/>
      <c r="AG64" s="82"/>
      <c r="AH64" s="83"/>
      <c r="AI64" s="82"/>
      <c r="AJ64" s="83"/>
      <c r="AK64" s="82"/>
      <c r="AL64" s="83"/>
      <c r="AM64" s="82"/>
      <c r="AN64" s="83"/>
      <c r="AO64" s="82"/>
      <c r="AP64" s="83"/>
      <c r="AQ64" s="82"/>
      <c r="AR64" s="83"/>
      <c r="AS64" s="82"/>
      <c r="AT64" s="83"/>
      <c r="AU64" s="82"/>
      <c r="AV64" s="83"/>
      <c r="AW64" s="82"/>
      <c r="AX64" s="83"/>
      <c r="AY64" s="82"/>
      <c r="AZ64" s="83"/>
      <c r="BA64" s="82"/>
      <c r="BB64" s="83"/>
      <c r="BC64" s="82"/>
      <c r="BD64" s="83"/>
      <c r="BE64" s="82"/>
      <c r="BF64" s="83"/>
      <c r="BG64" s="82"/>
      <c r="BH64" s="83"/>
      <c r="BI64" s="82"/>
      <c r="BJ64" s="83"/>
      <c r="BK64" s="84"/>
      <c r="BL64" s="85"/>
      <c r="BM64" s="84"/>
      <c r="BN64" s="85"/>
      <c r="BO64" s="84"/>
      <c r="BP64" s="85"/>
      <c r="BQ64" s="84">
        <f t="shared" si="0"/>
        <v>1</v>
      </c>
      <c r="BR64" s="85">
        <f t="shared" si="1"/>
        <v>0</v>
      </c>
    </row>
    <row r="65" spans="2:70" ht="15.75" customHeight="1" x14ac:dyDescent="0.2">
      <c r="B65" s="80" t="s">
        <v>266</v>
      </c>
      <c r="C65" s="84"/>
      <c r="D65" s="85"/>
      <c r="E65" s="84"/>
      <c r="F65" s="85"/>
      <c r="G65" s="84"/>
      <c r="H65" s="85"/>
      <c r="I65" s="84"/>
      <c r="J65" s="85"/>
      <c r="K65" s="84"/>
      <c r="L65" s="85"/>
      <c r="M65" s="84"/>
      <c r="N65" s="85"/>
      <c r="O65" s="84"/>
      <c r="P65" s="85"/>
      <c r="Q65" s="84"/>
      <c r="R65" s="85"/>
      <c r="S65" s="84"/>
      <c r="T65" s="85"/>
      <c r="U65" s="84"/>
      <c r="V65" s="85"/>
      <c r="W65" s="84"/>
      <c r="X65" s="85"/>
      <c r="Y65" s="84"/>
      <c r="Z65" s="85"/>
      <c r="AA65" s="84"/>
      <c r="AB65" s="85"/>
      <c r="AC65" s="84"/>
      <c r="AD65" s="85"/>
      <c r="AE65" s="84"/>
      <c r="AF65" s="85"/>
      <c r="AG65" s="84"/>
      <c r="AH65" s="85"/>
      <c r="AI65" s="84"/>
      <c r="AJ65" s="85"/>
      <c r="AK65" s="84"/>
      <c r="AL65" s="85"/>
      <c r="AM65" s="84"/>
      <c r="AN65" s="85"/>
      <c r="AO65" s="84"/>
      <c r="AP65" s="85"/>
      <c r="AQ65" s="84"/>
      <c r="AR65" s="85"/>
      <c r="AS65" s="84"/>
      <c r="AT65" s="85"/>
      <c r="AU65" s="84"/>
      <c r="AV65" s="85"/>
      <c r="AW65" s="84"/>
      <c r="AX65" s="85"/>
      <c r="AY65" s="84"/>
      <c r="AZ65" s="85"/>
      <c r="BA65" s="84"/>
      <c r="BB65" s="85"/>
      <c r="BC65" s="84"/>
      <c r="BD65" s="85"/>
      <c r="BE65" s="84"/>
      <c r="BF65" s="85"/>
      <c r="BG65" s="84">
        <v>1</v>
      </c>
      <c r="BH65" s="85"/>
      <c r="BI65" s="84"/>
      <c r="BJ65" s="85"/>
      <c r="BK65" s="84"/>
      <c r="BL65" s="85"/>
      <c r="BM65" s="84"/>
      <c r="BN65" s="85"/>
      <c r="BO65" s="84"/>
      <c r="BP65" s="85"/>
      <c r="BQ65" s="84">
        <f t="shared" si="0"/>
        <v>1</v>
      </c>
      <c r="BR65" s="85">
        <f t="shared" si="1"/>
        <v>0</v>
      </c>
    </row>
    <row r="66" spans="2:70" ht="15.75" customHeight="1" x14ac:dyDescent="0.2"/>
    <row r="67" spans="2:70" ht="15.75" customHeight="1" x14ac:dyDescent="0.2"/>
    <row r="68" spans="2:70" ht="15.75" customHeight="1" x14ac:dyDescent="0.2"/>
    <row r="69" spans="2:70" ht="15.75" customHeight="1" x14ac:dyDescent="0.2"/>
    <row r="70" spans="2:70" ht="15.75" customHeight="1" x14ac:dyDescent="0.2"/>
    <row r="71" spans="2:70" ht="15.75" customHeight="1" x14ac:dyDescent="0.2"/>
    <row r="72" spans="2:70" ht="15.75" customHeight="1" x14ac:dyDescent="0.2"/>
    <row r="73" spans="2:70" ht="15.75" customHeight="1" x14ac:dyDescent="0.2"/>
    <row r="74" spans="2:70" ht="15.75" customHeight="1" x14ac:dyDescent="0.2"/>
    <row r="75" spans="2:70" ht="15.75" customHeight="1" x14ac:dyDescent="0.2"/>
    <row r="76" spans="2:70" ht="15.75" customHeight="1" x14ac:dyDescent="0.2"/>
    <row r="77" spans="2:70" ht="15.75" customHeight="1" x14ac:dyDescent="0.2"/>
    <row r="78" spans="2:70" ht="15.75" customHeight="1" x14ac:dyDescent="0.2"/>
    <row r="79" spans="2:70" ht="15.75" customHeight="1" x14ac:dyDescent="0.2"/>
    <row r="80" spans="2:7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8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BQ2:BR2"/>
    <mergeCell ref="BE2:BF2"/>
    <mergeCell ref="BG2:BH2"/>
    <mergeCell ref="BI2:BJ2"/>
    <mergeCell ref="BK2:BL2"/>
    <mergeCell ref="BM2:BN2"/>
    <mergeCell ref="BO2:BP2"/>
    <mergeCell ref="BC2:BD2"/>
    <mergeCell ref="AO2:AP2"/>
    <mergeCell ref="A4:A26"/>
    <mergeCell ref="A27:A34"/>
    <mergeCell ref="A35:A44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5B12-B513-4E0A-9397-B22D78705928}">
  <sheetPr>
    <outlinePr summaryBelow="0" summaryRight="0"/>
  </sheetPr>
  <dimension ref="A1:CP1001"/>
  <sheetViews>
    <sheetView workbookViewId="0">
      <pane xSplit="2" ySplit="3" topLeftCell="BM4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92" width="6.85546875" style="23" customWidth="1"/>
    <col min="93" max="16384" width="12.5703125" style="23"/>
  </cols>
  <sheetData>
    <row r="1" spans="1:94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9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225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82</v>
      </c>
      <c r="CP2" s="123"/>
    </row>
    <row r="3" spans="1:9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</row>
    <row r="4" spans="1:94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>
        <v>1</v>
      </c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/>
      <c r="BL4" s="32"/>
      <c r="BM4" s="31"/>
      <c r="BN4" s="32"/>
      <c r="BO4" s="31"/>
      <c r="BP4" s="32"/>
      <c r="BQ4" s="31"/>
      <c r="BR4" s="32"/>
      <c r="BS4" s="31"/>
      <c r="BT4" s="32"/>
      <c r="BU4" s="31"/>
      <c r="BV4" s="32"/>
      <c r="BW4" s="31"/>
      <c r="BX4" s="32"/>
      <c r="BY4" s="31"/>
      <c r="BZ4" s="32"/>
      <c r="CA4" s="31"/>
      <c r="CB4" s="32"/>
      <c r="CC4" s="31"/>
      <c r="CD4" s="32"/>
      <c r="CE4" s="31"/>
      <c r="CF4" s="32"/>
      <c r="CG4" s="31"/>
      <c r="CH4" s="32"/>
      <c r="CI4" s="31"/>
      <c r="CJ4" s="32"/>
      <c r="CK4" s="31"/>
      <c r="CL4" s="32"/>
      <c r="CM4" s="31"/>
      <c r="CN4" s="32"/>
      <c r="CO4" s="31">
        <f>C4+E4+G4+I4+K4+M4+O4+Q4+S4+U4+W4+Y4+AA4+AC4+AE4+AG4+AI4+AK4+AM4+AO4+AQ4+AS4+AU4+AW4+AY4+BA4+BC4+BE4+BG4+BI4+BK4+BM4+BO4+BQ4+BS4+BU4+BW4+BY4+CA4+CC4+CE4+CG4+CI4+CK4+CM4</f>
        <v>1</v>
      </c>
      <c r="CP4" s="32">
        <f>D4+F4+H4+J4+L4+N4+P4+R4+T4+V4+X4+Z4+AB4+AD4+AF4+AH4+AJ4+AL4+AN4+AP4+AR4+AT4+AV4+AX4+AZ4+BB4+BD4+BF4+BH4+BJ4+BL4+BN4+BP4+BR4+BT4+BV4+BX4+BZ4+CB4+CD4+CF4+CH4+CJ4+CL4+CN4</f>
        <v>0</v>
      </c>
    </row>
    <row r="5" spans="1:9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/>
      <c r="BP5" s="35"/>
      <c r="BQ5" s="34"/>
      <c r="BR5" s="35"/>
      <c r="BS5" s="34"/>
      <c r="BT5" s="35"/>
      <c r="BU5" s="34"/>
      <c r="BV5" s="35"/>
      <c r="BW5" s="34"/>
      <c r="BX5" s="35"/>
      <c r="BY5" s="34"/>
      <c r="BZ5" s="35"/>
      <c r="CA5" s="34"/>
      <c r="CB5" s="35"/>
      <c r="CC5" s="34"/>
      <c r="CD5" s="35"/>
      <c r="CE5" s="34"/>
      <c r="CF5" s="35"/>
      <c r="CG5" s="34"/>
      <c r="CH5" s="35"/>
      <c r="CI5" s="34"/>
      <c r="CJ5" s="35"/>
      <c r="CK5" s="34"/>
      <c r="CL5" s="35"/>
      <c r="CM5" s="34"/>
      <c r="CN5" s="35"/>
      <c r="CO5" s="34">
        <f t="shared" ref="CO5:CO48" si="0">C5+E5+G5+I5+K5+M5+O5+Q5+S5+U5+W5+Y5+AA5+AC5+AE5+AG5+AI5+AK5+AM5+AO5+AQ5+AS5+AU5+AW5+AY5+BA5+BC5+BE5+BG5+BI5+BK5+BM5+BO5+BQ5+BS5+BU5+BW5+BY5+CA5+CC5+CE5+CG5+CI5+CK5+CM5</f>
        <v>0</v>
      </c>
      <c r="CP5" s="35">
        <f t="shared" ref="CP5:CP48" si="1">D5+F5+H5+J5+L5+N5+P5+R5+T5+V5+X5+Z5+AB5+AD5+AF5+AH5+AJ5+AL5+AN5+AP5+AR5+AT5+AV5+AX5+AZ5+BB5+BD5+BF5+BH5+BJ5+BL5+BN5+BP5+BR5+BT5+BV5+BX5+BZ5+CB5+CD5+CF5+CH5+CJ5+CL5+CN5</f>
        <v>0</v>
      </c>
    </row>
    <row r="6" spans="1:94" ht="15.75" customHeight="1" x14ac:dyDescent="0.2">
      <c r="A6" s="132"/>
      <c r="B6" s="33" t="s">
        <v>103</v>
      </c>
      <c r="C6" s="34">
        <v>4</v>
      </c>
      <c r="D6" s="35"/>
      <c r="E6" s="34"/>
      <c r="F6" s="35"/>
      <c r="G6" s="34"/>
      <c r="H6" s="35"/>
      <c r="I6" s="34"/>
      <c r="J6" s="35"/>
      <c r="K6" s="34">
        <v>1</v>
      </c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>
        <v>1</v>
      </c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>
        <v>1</v>
      </c>
      <c r="AK6" s="34">
        <v>4</v>
      </c>
      <c r="AL6" s="35"/>
      <c r="AM6" s="34">
        <v>8</v>
      </c>
      <c r="AN6" s="35">
        <v>1</v>
      </c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>
        <v>2</v>
      </c>
      <c r="AZ6" s="35"/>
      <c r="BA6" s="34"/>
      <c r="BB6" s="35"/>
      <c r="BC6" s="34"/>
      <c r="BD6" s="35"/>
      <c r="BE6" s="34"/>
      <c r="BF6" s="35"/>
      <c r="BG6" s="34"/>
      <c r="BH6" s="35"/>
      <c r="BI6" s="34"/>
      <c r="BJ6" s="35"/>
      <c r="BK6" s="34"/>
      <c r="BL6" s="35"/>
      <c r="BM6" s="34"/>
      <c r="BN6" s="35"/>
      <c r="BO6" s="34"/>
      <c r="BP6" s="35"/>
      <c r="BQ6" s="34"/>
      <c r="BR6" s="35"/>
      <c r="BS6" s="34"/>
      <c r="BT6" s="35"/>
      <c r="BU6" s="34"/>
      <c r="BV6" s="35"/>
      <c r="BW6" s="34"/>
      <c r="BX6" s="35"/>
      <c r="BY6" s="34"/>
      <c r="BZ6" s="35"/>
      <c r="CA6" s="34">
        <v>1</v>
      </c>
      <c r="CB6" s="35"/>
      <c r="CC6" s="34"/>
      <c r="CD6" s="35"/>
      <c r="CE6" s="34">
        <v>1</v>
      </c>
      <c r="CF6" s="35"/>
      <c r="CG6" s="34"/>
      <c r="CH6" s="35"/>
      <c r="CI6" s="34"/>
      <c r="CJ6" s="35"/>
      <c r="CK6" s="34"/>
      <c r="CL6" s="35"/>
      <c r="CM6" s="34"/>
      <c r="CN6" s="35"/>
      <c r="CO6" s="34">
        <f t="shared" si="0"/>
        <v>22</v>
      </c>
      <c r="CP6" s="35">
        <f t="shared" si="1"/>
        <v>2</v>
      </c>
    </row>
    <row r="7" spans="1:94" ht="15.75" customHeight="1" x14ac:dyDescent="0.2">
      <c r="A7" s="132"/>
      <c r="B7" s="33" t="s">
        <v>104</v>
      </c>
      <c r="C7" s="34">
        <v>55</v>
      </c>
      <c r="D7" s="35"/>
      <c r="E7" s="34">
        <v>18</v>
      </c>
      <c r="F7" s="35"/>
      <c r="G7" s="34">
        <v>12</v>
      </c>
      <c r="H7" s="35"/>
      <c r="I7" s="34">
        <v>5</v>
      </c>
      <c r="J7" s="35"/>
      <c r="K7" s="34">
        <v>51</v>
      </c>
      <c r="L7" s="35"/>
      <c r="M7" s="34">
        <v>15</v>
      </c>
      <c r="N7" s="35"/>
      <c r="O7" s="34">
        <v>3</v>
      </c>
      <c r="P7" s="35"/>
      <c r="Q7" s="34">
        <v>20</v>
      </c>
      <c r="R7" s="35"/>
      <c r="S7" s="34">
        <v>8</v>
      </c>
      <c r="T7" s="35"/>
      <c r="U7" s="34">
        <v>7</v>
      </c>
      <c r="V7" s="35"/>
      <c r="W7" s="34">
        <v>3</v>
      </c>
      <c r="X7" s="35"/>
      <c r="Y7" s="34">
        <v>22</v>
      </c>
      <c r="Z7" s="35"/>
      <c r="AA7" s="34">
        <v>8</v>
      </c>
      <c r="AB7" s="35"/>
      <c r="AC7" s="34">
        <v>4</v>
      </c>
      <c r="AD7" s="35"/>
      <c r="AE7" s="34">
        <v>18</v>
      </c>
      <c r="AF7" s="35"/>
      <c r="AG7" s="34">
        <v>7</v>
      </c>
      <c r="AH7" s="35"/>
      <c r="AI7" s="34">
        <v>8</v>
      </c>
      <c r="AJ7" s="35"/>
      <c r="AK7" s="34">
        <v>25</v>
      </c>
      <c r="AL7" s="35"/>
      <c r="AM7" s="34">
        <v>27</v>
      </c>
      <c r="AN7" s="35"/>
      <c r="AO7" s="34">
        <v>3</v>
      </c>
      <c r="AP7" s="35"/>
      <c r="AQ7" s="34"/>
      <c r="AR7" s="35"/>
      <c r="AS7" s="34">
        <v>2</v>
      </c>
      <c r="AT7" s="35"/>
      <c r="AU7" s="34">
        <v>8</v>
      </c>
      <c r="AV7" s="35"/>
      <c r="AW7" s="34">
        <v>13</v>
      </c>
      <c r="AX7" s="35"/>
      <c r="AY7" s="34">
        <v>7</v>
      </c>
      <c r="AZ7" s="35"/>
      <c r="BA7" s="34"/>
      <c r="BB7" s="35"/>
      <c r="BC7" s="34">
        <v>1</v>
      </c>
      <c r="BD7" s="35"/>
      <c r="BE7" s="34">
        <v>6</v>
      </c>
      <c r="BF7" s="35"/>
      <c r="BG7" s="34">
        <v>2</v>
      </c>
      <c r="BH7" s="35"/>
      <c r="BI7" s="34">
        <v>20</v>
      </c>
      <c r="BJ7" s="35"/>
      <c r="BK7" s="34">
        <v>3</v>
      </c>
      <c r="BL7" s="35"/>
      <c r="BM7" s="34">
        <v>16</v>
      </c>
      <c r="BN7" s="35"/>
      <c r="BO7" s="34">
        <v>7</v>
      </c>
      <c r="BP7" s="35"/>
      <c r="BQ7" s="34"/>
      <c r="BR7" s="35"/>
      <c r="BS7" s="34"/>
      <c r="BT7" s="35"/>
      <c r="BU7" s="34">
        <v>19</v>
      </c>
      <c r="BV7" s="35"/>
      <c r="BW7" s="34"/>
      <c r="BX7" s="35"/>
      <c r="BY7" s="34"/>
      <c r="BZ7" s="35"/>
      <c r="CA7" s="34">
        <v>4</v>
      </c>
      <c r="CB7" s="35"/>
      <c r="CC7" s="34">
        <v>6</v>
      </c>
      <c r="CD7" s="35"/>
      <c r="CE7" s="34">
        <v>6</v>
      </c>
      <c r="CF7" s="35"/>
      <c r="CG7" s="34">
        <v>2</v>
      </c>
      <c r="CH7" s="35"/>
      <c r="CI7" s="34">
        <v>1</v>
      </c>
      <c r="CJ7" s="35"/>
      <c r="CK7" s="34"/>
      <c r="CL7" s="35"/>
      <c r="CM7" s="34">
        <v>38</v>
      </c>
      <c r="CN7" s="35"/>
      <c r="CO7" s="34">
        <f t="shared" si="0"/>
        <v>480</v>
      </c>
      <c r="CP7" s="35">
        <f t="shared" si="1"/>
        <v>0</v>
      </c>
    </row>
    <row r="8" spans="1:94" ht="15.75" customHeight="1" x14ac:dyDescent="0.2">
      <c r="A8" s="132"/>
      <c r="B8" s="33" t="s">
        <v>105</v>
      </c>
      <c r="C8" s="34">
        <v>689</v>
      </c>
      <c r="D8" s="35"/>
      <c r="E8" s="34">
        <v>97</v>
      </c>
      <c r="F8" s="35"/>
      <c r="G8" s="34">
        <v>44</v>
      </c>
      <c r="H8" s="35"/>
      <c r="I8" s="34">
        <v>79</v>
      </c>
      <c r="J8" s="35"/>
      <c r="K8" s="34">
        <v>42</v>
      </c>
      <c r="L8" s="35"/>
      <c r="M8" s="34">
        <v>68</v>
      </c>
      <c r="N8" s="35">
        <v>1</v>
      </c>
      <c r="O8" s="34">
        <v>81</v>
      </c>
      <c r="P8" s="35"/>
      <c r="Q8" s="34">
        <v>65</v>
      </c>
      <c r="R8" s="35"/>
      <c r="S8" s="34">
        <v>48</v>
      </c>
      <c r="T8" s="35"/>
      <c r="U8" s="34">
        <v>78</v>
      </c>
      <c r="V8" s="35"/>
      <c r="W8" s="34">
        <v>76</v>
      </c>
      <c r="X8" s="35"/>
      <c r="Y8" s="34">
        <v>115</v>
      </c>
      <c r="Z8" s="35"/>
      <c r="AA8" s="34">
        <v>69</v>
      </c>
      <c r="AB8" s="35"/>
      <c r="AC8" s="34">
        <v>84</v>
      </c>
      <c r="AD8" s="35"/>
      <c r="AE8" s="34">
        <v>84</v>
      </c>
      <c r="AF8" s="35"/>
      <c r="AG8" s="34">
        <v>96</v>
      </c>
      <c r="AH8" s="35"/>
      <c r="AI8" s="34">
        <v>103</v>
      </c>
      <c r="AJ8" s="35"/>
      <c r="AK8" s="34">
        <v>120</v>
      </c>
      <c r="AL8" s="35"/>
      <c r="AM8" s="34">
        <v>17</v>
      </c>
      <c r="AN8" s="35"/>
      <c r="AO8" s="34">
        <v>58</v>
      </c>
      <c r="AP8" s="35"/>
      <c r="AQ8" s="34">
        <v>75</v>
      </c>
      <c r="AR8" s="35"/>
      <c r="AS8" s="34">
        <v>62</v>
      </c>
      <c r="AT8" s="35"/>
      <c r="AU8" s="34">
        <v>66</v>
      </c>
      <c r="AV8" s="35"/>
      <c r="AW8" s="34">
        <v>80</v>
      </c>
      <c r="AX8" s="35"/>
      <c r="AY8" s="34">
        <v>9</v>
      </c>
      <c r="AZ8" s="35"/>
      <c r="BA8" s="34">
        <v>87</v>
      </c>
      <c r="BB8" s="35"/>
      <c r="BC8" s="34">
        <v>205</v>
      </c>
      <c r="BD8" s="35"/>
      <c r="BE8" s="34">
        <v>92</v>
      </c>
      <c r="BF8" s="35"/>
      <c r="BG8" s="34">
        <v>89</v>
      </c>
      <c r="BH8" s="35"/>
      <c r="BI8" s="34">
        <v>80</v>
      </c>
      <c r="BJ8" s="35"/>
      <c r="BK8" s="34">
        <v>89</v>
      </c>
      <c r="BL8" s="35"/>
      <c r="BM8" s="34">
        <v>80</v>
      </c>
      <c r="BN8" s="35"/>
      <c r="BO8" s="34">
        <v>73</v>
      </c>
      <c r="BP8" s="35"/>
      <c r="BQ8" s="34">
        <v>94</v>
      </c>
      <c r="BR8" s="35"/>
      <c r="BS8" s="34">
        <v>69</v>
      </c>
      <c r="BT8" s="35"/>
      <c r="BU8" s="34">
        <v>86</v>
      </c>
      <c r="BV8" s="35"/>
      <c r="BW8" s="34"/>
      <c r="BX8" s="35"/>
      <c r="BY8" s="34">
        <v>91</v>
      </c>
      <c r="BZ8" s="35"/>
      <c r="CA8" s="34">
        <v>83</v>
      </c>
      <c r="CB8" s="35"/>
      <c r="CC8" s="34">
        <v>75</v>
      </c>
      <c r="CD8" s="35"/>
      <c r="CE8" s="34">
        <v>86</v>
      </c>
      <c r="CF8" s="35"/>
      <c r="CG8" s="34">
        <v>69</v>
      </c>
      <c r="CH8" s="35"/>
      <c r="CI8" s="34">
        <v>88</v>
      </c>
      <c r="CJ8" s="35"/>
      <c r="CK8" s="34">
        <v>55</v>
      </c>
      <c r="CL8" s="35"/>
      <c r="CM8" s="34">
        <v>36</v>
      </c>
      <c r="CN8" s="35"/>
      <c r="CO8" s="34">
        <f t="shared" si="0"/>
        <v>4032</v>
      </c>
      <c r="CP8" s="35">
        <f t="shared" si="1"/>
        <v>1</v>
      </c>
    </row>
    <row r="9" spans="1:94" ht="15.75" customHeight="1" x14ac:dyDescent="0.2">
      <c r="A9" s="132"/>
      <c r="B9" s="33" t="s">
        <v>106</v>
      </c>
      <c r="C9" s="34">
        <v>1</v>
      </c>
      <c r="D9" s="35"/>
      <c r="E9" s="34">
        <v>1</v>
      </c>
      <c r="F9" s="35"/>
      <c r="G9" s="34"/>
      <c r="H9" s="35"/>
      <c r="I9" s="34"/>
      <c r="J9" s="35"/>
      <c r="K9" s="34">
        <v>2</v>
      </c>
      <c r="L9" s="35"/>
      <c r="M9" s="34"/>
      <c r="N9" s="35"/>
      <c r="O9" s="34"/>
      <c r="P9" s="35"/>
      <c r="Q9" s="34"/>
      <c r="R9" s="35"/>
      <c r="S9" s="34"/>
      <c r="T9" s="35"/>
      <c r="U9" s="34">
        <v>9</v>
      </c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>
        <v>1</v>
      </c>
      <c r="AJ9" s="35"/>
      <c r="AK9" s="34">
        <v>2</v>
      </c>
      <c r="AL9" s="35"/>
      <c r="AM9" s="34"/>
      <c r="AN9" s="35"/>
      <c r="AO9" s="34"/>
      <c r="AP9" s="35"/>
      <c r="AQ9" s="34">
        <v>1</v>
      </c>
      <c r="AR9" s="35"/>
      <c r="AS9" s="34"/>
      <c r="AT9" s="35"/>
      <c r="AU9" s="34"/>
      <c r="AV9" s="35"/>
      <c r="AW9" s="34">
        <v>1</v>
      </c>
      <c r="AX9" s="35"/>
      <c r="AY9" s="34">
        <v>2</v>
      </c>
      <c r="AZ9" s="35"/>
      <c r="BA9" s="34">
        <v>2</v>
      </c>
      <c r="BB9" s="35"/>
      <c r="BC9" s="34">
        <v>2</v>
      </c>
      <c r="BD9" s="35"/>
      <c r="BE9" s="34"/>
      <c r="BF9" s="35"/>
      <c r="BG9" s="34"/>
      <c r="BH9" s="35"/>
      <c r="BI9" s="34">
        <v>2</v>
      </c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>
        <v>6</v>
      </c>
      <c r="BV9" s="35"/>
      <c r="BW9" s="34"/>
      <c r="BX9" s="35"/>
      <c r="BY9" s="34">
        <v>1</v>
      </c>
      <c r="BZ9" s="35"/>
      <c r="CA9" s="34"/>
      <c r="CB9" s="35"/>
      <c r="CC9" s="34">
        <v>1</v>
      </c>
      <c r="CD9" s="35"/>
      <c r="CE9" s="34"/>
      <c r="CF9" s="35"/>
      <c r="CG9" s="34"/>
      <c r="CH9" s="35"/>
      <c r="CI9" s="34">
        <v>3</v>
      </c>
      <c r="CJ9" s="35"/>
      <c r="CK9" s="34">
        <v>3</v>
      </c>
      <c r="CL9" s="35"/>
      <c r="CM9" s="34">
        <v>12</v>
      </c>
      <c r="CN9" s="35"/>
      <c r="CO9" s="34">
        <f t="shared" si="0"/>
        <v>52</v>
      </c>
      <c r="CP9" s="35">
        <f t="shared" si="1"/>
        <v>0</v>
      </c>
    </row>
    <row r="10" spans="1:94" ht="15.75" customHeight="1" x14ac:dyDescent="0.2">
      <c r="A10" s="132"/>
      <c r="B10" s="33" t="s">
        <v>107</v>
      </c>
      <c r="C10" s="34">
        <v>11</v>
      </c>
      <c r="D10" s="35"/>
      <c r="E10" s="34">
        <v>40</v>
      </c>
      <c r="F10" s="35"/>
      <c r="G10" s="34">
        <v>12</v>
      </c>
      <c r="H10" s="35"/>
      <c r="I10" s="34">
        <v>4</v>
      </c>
      <c r="J10" s="35"/>
      <c r="K10" s="34">
        <v>44</v>
      </c>
      <c r="L10" s="35"/>
      <c r="M10" s="34"/>
      <c r="N10" s="35"/>
      <c r="O10" s="34"/>
      <c r="P10" s="35"/>
      <c r="Q10" s="34"/>
      <c r="R10" s="35"/>
      <c r="S10" s="34">
        <v>2</v>
      </c>
      <c r="T10" s="35"/>
      <c r="U10" s="34"/>
      <c r="V10" s="35"/>
      <c r="W10" s="34">
        <v>8</v>
      </c>
      <c r="X10" s="35"/>
      <c r="Y10" s="34">
        <v>2</v>
      </c>
      <c r="Z10" s="35"/>
      <c r="AA10" s="34"/>
      <c r="AB10" s="35"/>
      <c r="AC10" s="34">
        <v>4</v>
      </c>
      <c r="AD10" s="35"/>
      <c r="AE10" s="34"/>
      <c r="AF10" s="35"/>
      <c r="AG10" s="34"/>
      <c r="AH10" s="35"/>
      <c r="AI10" s="34"/>
      <c r="AJ10" s="35"/>
      <c r="AK10" s="34">
        <v>1</v>
      </c>
      <c r="AL10" s="35"/>
      <c r="AM10" s="34">
        <v>37</v>
      </c>
      <c r="AN10" s="35">
        <v>15</v>
      </c>
      <c r="AO10" s="34">
        <v>21</v>
      </c>
      <c r="AP10" s="35"/>
      <c r="AQ10" s="34">
        <v>14</v>
      </c>
      <c r="AR10" s="35"/>
      <c r="AS10" s="34">
        <v>20</v>
      </c>
      <c r="AT10" s="35"/>
      <c r="AU10" s="34">
        <v>16</v>
      </c>
      <c r="AV10" s="35"/>
      <c r="AW10" s="34">
        <v>11</v>
      </c>
      <c r="AX10" s="35"/>
      <c r="AY10" s="34">
        <v>45</v>
      </c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>
        <v>4</v>
      </c>
      <c r="BP10" s="35"/>
      <c r="BQ10" s="34"/>
      <c r="BR10" s="35"/>
      <c r="BS10" s="34">
        <v>15</v>
      </c>
      <c r="BT10" s="35"/>
      <c r="BU10" s="34">
        <v>4</v>
      </c>
      <c r="BV10" s="35"/>
      <c r="BW10" s="34"/>
      <c r="BX10" s="35"/>
      <c r="BY10" s="34">
        <v>6</v>
      </c>
      <c r="BZ10" s="35"/>
      <c r="CA10" s="34">
        <v>6</v>
      </c>
      <c r="CB10" s="35"/>
      <c r="CC10" s="34">
        <v>1</v>
      </c>
      <c r="CD10" s="35"/>
      <c r="CE10" s="34"/>
      <c r="CF10" s="35"/>
      <c r="CG10" s="34">
        <v>4</v>
      </c>
      <c r="CH10" s="35"/>
      <c r="CI10" s="34"/>
      <c r="CJ10" s="35"/>
      <c r="CK10" s="34"/>
      <c r="CL10" s="35"/>
      <c r="CM10" s="34">
        <v>2</v>
      </c>
      <c r="CN10" s="35"/>
      <c r="CO10" s="34">
        <f t="shared" si="0"/>
        <v>334</v>
      </c>
      <c r="CP10" s="35">
        <f t="shared" si="1"/>
        <v>15</v>
      </c>
    </row>
    <row r="11" spans="1:94" ht="15.75" customHeight="1" x14ac:dyDescent="0.2">
      <c r="A11" s="132"/>
      <c r="B11" s="33" t="s">
        <v>108</v>
      </c>
      <c r="C11" s="34">
        <v>1</v>
      </c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>
        <v>5</v>
      </c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>
        <f t="shared" si="0"/>
        <v>6</v>
      </c>
      <c r="CP11" s="35">
        <f t="shared" si="1"/>
        <v>0</v>
      </c>
    </row>
    <row r="12" spans="1:94" ht="15.75" customHeight="1" x14ac:dyDescent="0.2">
      <c r="A12" s="132"/>
      <c r="B12" s="33" t="s">
        <v>109</v>
      </c>
      <c r="C12" s="34">
        <v>1</v>
      </c>
      <c r="D12" s="35"/>
      <c r="E12" s="34"/>
      <c r="F12" s="35"/>
      <c r="G12" s="34"/>
      <c r="H12" s="35"/>
      <c r="I12" s="34"/>
      <c r="J12" s="35"/>
      <c r="K12" s="34">
        <v>4</v>
      </c>
      <c r="L12" s="35"/>
      <c r="M12" s="34">
        <v>1</v>
      </c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>
        <v>1</v>
      </c>
      <c r="AH12" s="35"/>
      <c r="AI12" s="34"/>
      <c r="AJ12" s="35"/>
      <c r="AK12" s="34"/>
      <c r="AL12" s="35"/>
      <c r="AM12" s="34">
        <v>21</v>
      </c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>
        <v>1</v>
      </c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>
        <f t="shared" si="0"/>
        <v>29</v>
      </c>
      <c r="CP12" s="35">
        <f t="shared" si="1"/>
        <v>0</v>
      </c>
    </row>
    <row r="13" spans="1:94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>
        <v>1</v>
      </c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>
        <f t="shared" si="0"/>
        <v>1</v>
      </c>
      <c r="CP13" s="35">
        <f t="shared" si="1"/>
        <v>0</v>
      </c>
    </row>
    <row r="14" spans="1:94" ht="15.75" customHeight="1" x14ac:dyDescent="0.2">
      <c r="A14" s="132"/>
      <c r="B14" s="33" t="s">
        <v>111</v>
      </c>
      <c r="C14" s="34">
        <v>14</v>
      </c>
      <c r="D14" s="35">
        <v>3</v>
      </c>
      <c r="E14" s="34"/>
      <c r="F14" s="35"/>
      <c r="G14" s="34">
        <v>1</v>
      </c>
      <c r="H14" s="35"/>
      <c r="I14" s="34">
        <v>2</v>
      </c>
      <c r="J14" s="35"/>
      <c r="K14" s="34">
        <v>10</v>
      </c>
      <c r="L14" s="35">
        <v>5</v>
      </c>
      <c r="M14" s="34">
        <v>2</v>
      </c>
      <c r="N14" s="35">
        <v>2</v>
      </c>
      <c r="O14" s="34"/>
      <c r="P14" s="35">
        <v>1</v>
      </c>
      <c r="Q14" s="34">
        <v>8</v>
      </c>
      <c r="R14" s="35">
        <v>1</v>
      </c>
      <c r="S14" s="34">
        <v>17</v>
      </c>
      <c r="T14" s="35"/>
      <c r="U14" s="34">
        <v>5</v>
      </c>
      <c r="V14" s="35">
        <v>1</v>
      </c>
      <c r="W14" s="34">
        <v>5</v>
      </c>
      <c r="X14" s="35"/>
      <c r="Y14" s="34">
        <v>5</v>
      </c>
      <c r="Z14" s="35">
        <v>2</v>
      </c>
      <c r="AA14" s="34">
        <v>8</v>
      </c>
      <c r="AB14" s="35"/>
      <c r="AC14" s="34"/>
      <c r="AD14" s="35"/>
      <c r="AE14" s="34">
        <v>2</v>
      </c>
      <c r="AF14" s="35">
        <v>2</v>
      </c>
      <c r="AG14" s="34">
        <v>3</v>
      </c>
      <c r="AH14" s="35">
        <v>1</v>
      </c>
      <c r="AI14" s="34">
        <v>7</v>
      </c>
      <c r="AJ14" s="35"/>
      <c r="AK14" s="34">
        <v>6</v>
      </c>
      <c r="AL14" s="35">
        <v>3</v>
      </c>
      <c r="AM14" s="34">
        <v>15</v>
      </c>
      <c r="AN14" s="35">
        <v>20</v>
      </c>
      <c r="AO14" s="34">
        <v>1</v>
      </c>
      <c r="AP14" s="35"/>
      <c r="AQ14" s="34">
        <v>4</v>
      </c>
      <c r="AR14" s="35"/>
      <c r="AS14" s="34">
        <v>5</v>
      </c>
      <c r="AT14" s="35"/>
      <c r="AU14" s="34"/>
      <c r="AV14" s="35"/>
      <c r="AW14" s="34">
        <v>12</v>
      </c>
      <c r="AX14" s="35"/>
      <c r="AY14" s="34">
        <v>3</v>
      </c>
      <c r="AZ14" s="35">
        <v>6</v>
      </c>
      <c r="BA14" s="34"/>
      <c r="BB14" s="35"/>
      <c r="BC14" s="34"/>
      <c r="BD14" s="35"/>
      <c r="BE14" s="34">
        <v>6</v>
      </c>
      <c r="BF14" s="35">
        <v>1</v>
      </c>
      <c r="BG14" s="34"/>
      <c r="BH14" s="35"/>
      <c r="BI14" s="34">
        <v>4</v>
      </c>
      <c r="BJ14" s="35">
        <v>1</v>
      </c>
      <c r="BK14" s="34">
        <v>4</v>
      </c>
      <c r="BL14" s="35"/>
      <c r="BM14" s="34">
        <v>1</v>
      </c>
      <c r="BN14" s="35">
        <v>1</v>
      </c>
      <c r="BO14" s="34"/>
      <c r="BP14" s="35"/>
      <c r="BQ14" s="34"/>
      <c r="BR14" s="35"/>
      <c r="BS14" s="34"/>
      <c r="BT14" s="35"/>
      <c r="BU14" s="34">
        <v>5</v>
      </c>
      <c r="BV14" s="35">
        <v>1</v>
      </c>
      <c r="BW14" s="34"/>
      <c r="BX14" s="35"/>
      <c r="BY14" s="34">
        <v>1</v>
      </c>
      <c r="BZ14" s="35"/>
      <c r="CA14" s="34">
        <v>3</v>
      </c>
      <c r="CB14" s="35"/>
      <c r="CC14" s="34">
        <v>17</v>
      </c>
      <c r="CD14" s="35">
        <v>1</v>
      </c>
      <c r="CE14" s="34"/>
      <c r="CF14" s="35">
        <v>3</v>
      </c>
      <c r="CG14" s="34"/>
      <c r="CH14" s="35"/>
      <c r="CI14" s="34">
        <v>1</v>
      </c>
      <c r="CJ14" s="35"/>
      <c r="CK14" s="34">
        <v>5</v>
      </c>
      <c r="CL14" s="35">
        <v>1</v>
      </c>
      <c r="CM14" s="34">
        <v>10</v>
      </c>
      <c r="CN14" s="35">
        <v>1</v>
      </c>
      <c r="CO14" s="34">
        <f t="shared" si="0"/>
        <v>192</v>
      </c>
      <c r="CP14" s="35">
        <f t="shared" si="1"/>
        <v>57</v>
      </c>
    </row>
    <row r="15" spans="1:94" ht="15.75" customHeight="1" x14ac:dyDescent="0.2">
      <c r="A15" s="132"/>
      <c r="B15" s="33" t="s">
        <v>112</v>
      </c>
      <c r="C15" s="34">
        <v>14</v>
      </c>
      <c r="D15" s="35"/>
      <c r="E15" s="34">
        <v>2</v>
      </c>
      <c r="F15" s="35"/>
      <c r="G15" s="34">
        <v>9</v>
      </c>
      <c r="H15" s="35"/>
      <c r="I15" s="34">
        <v>1</v>
      </c>
      <c r="J15" s="35"/>
      <c r="K15" s="34">
        <v>8</v>
      </c>
      <c r="L15" s="35"/>
      <c r="M15" s="34"/>
      <c r="N15" s="35"/>
      <c r="O15" s="34">
        <v>2</v>
      </c>
      <c r="P15" s="35"/>
      <c r="Q15" s="34">
        <v>2</v>
      </c>
      <c r="R15" s="35"/>
      <c r="S15" s="34">
        <v>2</v>
      </c>
      <c r="T15" s="35"/>
      <c r="U15" s="34">
        <v>3</v>
      </c>
      <c r="V15" s="35"/>
      <c r="W15" s="34">
        <v>1</v>
      </c>
      <c r="X15" s="35"/>
      <c r="Y15" s="34"/>
      <c r="Z15" s="35"/>
      <c r="AA15" s="34">
        <v>3</v>
      </c>
      <c r="AB15" s="35"/>
      <c r="AC15" s="34">
        <v>1</v>
      </c>
      <c r="AD15" s="35"/>
      <c r="AE15" s="34"/>
      <c r="AF15" s="35"/>
      <c r="AG15" s="34">
        <v>2</v>
      </c>
      <c r="AH15" s="35"/>
      <c r="AI15" s="34"/>
      <c r="AJ15" s="35"/>
      <c r="AK15" s="34">
        <v>2</v>
      </c>
      <c r="AL15" s="35"/>
      <c r="AM15" s="34">
        <v>8</v>
      </c>
      <c r="AN15" s="35">
        <v>3</v>
      </c>
      <c r="AO15" s="34">
        <v>3</v>
      </c>
      <c r="AP15" s="35"/>
      <c r="AQ15" s="34">
        <v>6</v>
      </c>
      <c r="AR15" s="35"/>
      <c r="AS15" s="34">
        <v>5</v>
      </c>
      <c r="AT15" s="35"/>
      <c r="AU15" s="34">
        <v>2</v>
      </c>
      <c r="AV15" s="35"/>
      <c r="AW15" s="34">
        <v>1</v>
      </c>
      <c r="AX15" s="35"/>
      <c r="AY15" s="34">
        <v>1</v>
      </c>
      <c r="AZ15" s="35"/>
      <c r="BA15" s="34"/>
      <c r="BB15" s="35"/>
      <c r="BC15" s="34">
        <v>16</v>
      </c>
      <c r="BD15" s="35"/>
      <c r="BE15" s="34">
        <v>5</v>
      </c>
      <c r="BF15" s="35"/>
      <c r="BG15" s="34">
        <v>2</v>
      </c>
      <c r="BH15" s="35"/>
      <c r="BI15" s="34">
        <v>1</v>
      </c>
      <c r="BJ15" s="35"/>
      <c r="BK15" s="34">
        <v>1</v>
      </c>
      <c r="BL15" s="35"/>
      <c r="BM15" s="34"/>
      <c r="BN15" s="35"/>
      <c r="BO15" s="34"/>
      <c r="BP15" s="35"/>
      <c r="BQ15" s="34">
        <v>2</v>
      </c>
      <c r="BR15" s="35"/>
      <c r="BS15" s="34">
        <v>9</v>
      </c>
      <c r="BT15" s="35"/>
      <c r="BU15" s="34"/>
      <c r="BV15" s="35"/>
      <c r="BW15" s="34"/>
      <c r="BX15" s="35"/>
      <c r="BY15" s="34">
        <v>2</v>
      </c>
      <c r="BZ15" s="35"/>
      <c r="CA15" s="34">
        <v>1</v>
      </c>
      <c r="CB15" s="35"/>
      <c r="CC15" s="34">
        <v>2</v>
      </c>
      <c r="CD15" s="35"/>
      <c r="CE15" s="34">
        <v>8</v>
      </c>
      <c r="CF15" s="35"/>
      <c r="CG15" s="34">
        <v>4</v>
      </c>
      <c r="CH15" s="35"/>
      <c r="CI15" s="34">
        <v>3</v>
      </c>
      <c r="CJ15" s="35"/>
      <c r="CK15" s="34">
        <v>8</v>
      </c>
      <c r="CL15" s="35"/>
      <c r="CM15" s="34">
        <v>1</v>
      </c>
      <c r="CN15" s="35"/>
      <c r="CO15" s="34">
        <f t="shared" si="0"/>
        <v>143</v>
      </c>
      <c r="CP15" s="35">
        <f t="shared" si="1"/>
        <v>3</v>
      </c>
    </row>
    <row r="16" spans="1:94" ht="15.75" customHeight="1" x14ac:dyDescent="0.2">
      <c r="A16" s="132"/>
      <c r="B16" s="33" t="s">
        <v>113</v>
      </c>
      <c r="C16" s="34">
        <v>5</v>
      </c>
      <c r="D16" s="35"/>
      <c r="E16" s="34"/>
      <c r="F16" s="35"/>
      <c r="G16" s="34">
        <v>2</v>
      </c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>
        <v>1</v>
      </c>
      <c r="T16" s="35"/>
      <c r="U16" s="34"/>
      <c r="V16" s="35"/>
      <c r="W16" s="34">
        <v>1</v>
      </c>
      <c r="X16" s="35"/>
      <c r="Y16" s="34">
        <v>1</v>
      </c>
      <c r="Z16" s="35"/>
      <c r="AA16" s="34">
        <v>2</v>
      </c>
      <c r="AB16" s="35"/>
      <c r="AC16" s="34"/>
      <c r="AD16" s="35"/>
      <c r="AE16" s="34"/>
      <c r="AF16" s="35"/>
      <c r="AG16" s="34"/>
      <c r="AH16" s="35"/>
      <c r="AI16" s="34">
        <v>1</v>
      </c>
      <c r="AJ16" s="35"/>
      <c r="AK16" s="34"/>
      <c r="AL16" s="35"/>
      <c r="AM16" s="34">
        <v>2</v>
      </c>
      <c r="AN16" s="35"/>
      <c r="AO16" s="34"/>
      <c r="AP16" s="35"/>
      <c r="AQ16" s="34"/>
      <c r="AR16" s="35"/>
      <c r="AS16" s="34">
        <v>1</v>
      </c>
      <c r="AT16" s="35"/>
      <c r="AU16" s="34">
        <v>1</v>
      </c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>
        <v>2</v>
      </c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>
        <f t="shared" si="0"/>
        <v>19</v>
      </c>
      <c r="CP16" s="35">
        <f t="shared" si="1"/>
        <v>0</v>
      </c>
    </row>
    <row r="17" spans="1:9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>
        <v>1</v>
      </c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>
        <v>1</v>
      </c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>
        <f t="shared" si="0"/>
        <v>1</v>
      </c>
      <c r="CP17" s="35">
        <f t="shared" si="1"/>
        <v>1</v>
      </c>
    </row>
    <row r="18" spans="1:94" ht="15.75" customHeight="1" x14ac:dyDescent="0.2">
      <c r="A18" s="132"/>
      <c r="B18" s="33" t="s">
        <v>115</v>
      </c>
      <c r="C18" s="34">
        <v>30</v>
      </c>
      <c r="D18" s="35"/>
      <c r="E18" s="34">
        <v>2</v>
      </c>
      <c r="F18" s="35"/>
      <c r="G18" s="34">
        <v>29</v>
      </c>
      <c r="H18" s="35"/>
      <c r="I18" s="34">
        <v>10</v>
      </c>
      <c r="J18" s="35"/>
      <c r="K18" s="34">
        <v>33</v>
      </c>
      <c r="L18" s="35"/>
      <c r="M18" s="34">
        <v>5</v>
      </c>
      <c r="N18" s="35"/>
      <c r="O18" s="34">
        <v>3</v>
      </c>
      <c r="P18" s="35"/>
      <c r="Q18" s="34"/>
      <c r="R18" s="35"/>
      <c r="S18" s="34"/>
      <c r="T18" s="35"/>
      <c r="U18" s="34">
        <v>4</v>
      </c>
      <c r="V18" s="35"/>
      <c r="W18" s="34">
        <v>2</v>
      </c>
      <c r="X18" s="35"/>
      <c r="Y18" s="34">
        <v>9</v>
      </c>
      <c r="Z18" s="35"/>
      <c r="AA18" s="34">
        <v>5</v>
      </c>
      <c r="AB18" s="35"/>
      <c r="AC18" s="34">
        <v>2</v>
      </c>
      <c r="AD18" s="35"/>
      <c r="AE18" s="34">
        <v>5</v>
      </c>
      <c r="AF18" s="35"/>
      <c r="AG18" s="34">
        <v>8</v>
      </c>
      <c r="AH18" s="35"/>
      <c r="AI18" s="34">
        <v>5</v>
      </c>
      <c r="AJ18" s="35"/>
      <c r="AK18" s="34"/>
      <c r="AL18" s="35"/>
      <c r="AM18" s="34">
        <v>35</v>
      </c>
      <c r="AN18" s="35"/>
      <c r="AO18" s="34">
        <v>2</v>
      </c>
      <c r="AP18" s="35"/>
      <c r="AQ18" s="34">
        <v>3</v>
      </c>
      <c r="AR18" s="35"/>
      <c r="AS18" s="34">
        <v>5</v>
      </c>
      <c r="AT18" s="35"/>
      <c r="AU18" s="34">
        <v>2</v>
      </c>
      <c r="AV18" s="35"/>
      <c r="AW18" s="34">
        <v>8</v>
      </c>
      <c r="AX18" s="35"/>
      <c r="AY18" s="34">
        <v>14</v>
      </c>
      <c r="AZ18" s="35"/>
      <c r="BA18" s="34">
        <v>7</v>
      </c>
      <c r="BB18" s="35"/>
      <c r="BC18" s="34">
        <v>20</v>
      </c>
      <c r="BD18" s="35"/>
      <c r="BE18" s="34">
        <v>41</v>
      </c>
      <c r="BF18" s="35"/>
      <c r="BG18" s="34">
        <v>6</v>
      </c>
      <c r="BH18" s="35"/>
      <c r="BI18" s="34">
        <v>1</v>
      </c>
      <c r="BJ18" s="35"/>
      <c r="BK18" s="34">
        <v>1</v>
      </c>
      <c r="BL18" s="35"/>
      <c r="BM18" s="34">
        <v>1</v>
      </c>
      <c r="BN18" s="35"/>
      <c r="BO18" s="34"/>
      <c r="BP18" s="35"/>
      <c r="BQ18" s="34">
        <v>3</v>
      </c>
      <c r="BR18" s="35"/>
      <c r="BS18" s="34">
        <v>2</v>
      </c>
      <c r="BT18" s="35"/>
      <c r="BU18" s="34"/>
      <c r="BV18" s="35"/>
      <c r="BW18" s="34"/>
      <c r="BX18" s="35"/>
      <c r="BY18" s="34">
        <v>3</v>
      </c>
      <c r="BZ18" s="35"/>
      <c r="CA18" s="34"/>
      <c r="CB18" s="35"/>
      <c r="CC18" s="34">
        <v>6</v>
      </c>
      <c r="CD18" s="35"/>
      <c r="CE18" s="34">
        <v>12</v>
      </c>
      <c r="CF18" s="35"/>
      <c r="CG18" s="34">
        <v>7</v>
      </c>
      <c r="CH18" s="35"/>
      <c r="CI18" s="34">
        <v>4</v>
      </c>
      <c r="CJ18" s="35"/>
      <c r="CK18" s="34">
        <v>19</v>
      </c>
      <c r="CL18" s="35"/>
      <c r="CM18" s="34"/>
      <c r="CN18" s="35"/>
      <c r="CO18" s="34">
        <f t="shared" si="0"/>
        <v>354</v>
      </c>
      <c r="CP18" s="35">
        <f t="shared" si="1"/>
        <v>0</v>
      </c>
    </row>
    <row r="19" spans="1:94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>
        <v>1</v>
      </c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>
        <f t="shared" si="0"/>
        <v>1</v>
      </c>
      <c r="CP19" s="35">
        <f t="shared" si="1"/>
        <v>0</v>
      </c>
    </row>
    <row r="20" spans="1:94" ht="15.75" customHeight="1" x14ac:dyDescent="0.2">
      <c r="A20" s="132"/>
      <c r="B20" s="33" t="s">
        <v>117</v>
      </c>
      <c r="C20" s="34">
        <v>5</v>
      </c>
      <c r="D20" s="35"/>
      <c r="E20" s="34">
        <v>1</v>
      </c>
      <c r="F20" s="35"/>
      <c r="G20" s="34"/>
      <c r="H20" s="35"/>
      <c r="I20" s="34"/>
      <c r="J20" s="35"/>
      <c r="K20" s="34">
        <v>1</v>
      </c>
      <c r="L20" s="35"/>
      <c r="M20" s="34"/>
      <c r="N20" s="35"/>
      <c r="O20" s="34">
        <v>1</v>
      </c>
      <c r="P20" s="35"/>
      <c r="Q20" s="34"/>
      <c r="R20" s="35">
        <v>1</v>
      </c>
      <c r="S20" s="34"/>
      <c r="T20" s="35"/>
      <c r="U20" s="34"/>
      <c r="V20" s="35"/>
      <c r="W20" s="34"/>
      <c r="X20" s="35"/>
      <c r="Y20" s="34">
        <v>1</v>
      </c>
      <c r="Z20" s="35"/>
      <c r="AA20" s="34"/>
      <c r="AB20" s="35"/>
      <c r="AC20" s="34"/>
      <c r="AD20" s="35"/>
      <c r="AE20" s="34">
        <v>1</v>
      </c>
      <c r="AF20" s="35"/>
      <c r="AG20" s="34"/>
      <c r="AH20" s="35"/>
      <c r="AI20" s="34"/>
      <c r="AJ20" s="35"/>
      <c r="AK20" s="34"/>
      <c r="AL20" s="35"/>
      <c r="AM20" s="34"/>
      <c r="AN20" s="35"/>
      <c r="AO20" s="34">
        <v>1</v>
      </c>
      <c r="AP20" s="35"/>
      <c r="AQ20" s="34"/>
      <c r="AR20" s="35"/>
      <c r="AS20" s="34"/>
      <c r="AT20" s="35"/>
      <c r="AU20" s="34"/>
      <c r="AV20" s="35"/>
      <c r="AW20" s="34">
        <v>1</v>
      </c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>
        <v>1</v>
      </c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>
        <f t="shared" si="0"/>
        <v>13</v>
      </c>
      <c r="CP20" s="35">
        <f t="shared" si="1"/>
        <v>1</v>
      </c>
    </row>
    <row r="21" spans="1:9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>
        <v>2</v>
      </c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>
        <v>5</v>
      </c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>
        <v>1</v>
      </c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>
        <v>1</v>
      </c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>
        <f t="shared" si="0"/>
        <v>9</v>
      </c>
      <c r="CP21" s="35">
        <f t="shared" si="1"/>
        <v>0</v>
      </c>
    </row>
    <row r="22" spans="1:9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>
        <v>1</v>
      </c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>
        <f t="shared" si="0"/>
        <v>1</v>
      </c>
      <c r="CP22" s="35">
        <f t="shared" si="1"/>
        <v>0</v>
      </c>
    </row>
    <row r="23" spans="1:9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>
        <v>1</v>
      </c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>
        <f t="shared" si="0"/>
        <v>1</v>
      </c>
      <c r="CP23" s="35">
        <f t="shared" si="1"/>
        <v>0</v>
      </c>
    </row>
    <row r="24" spans="1:94" ht="15.75" customHeight="1" x14ac:dyDescent="0.2">
      <c r="A24" s="132"/>
      <c r="B24" s="33" t="s">
        <v>121</v>
      </c>
      <c r="C24" s="34">
        <v>25</v>
      </c>
      <c r="D24" s="35"/>
      <c r="E24" s="34">
        <v>1</v>
      </c>
      <c r="F24" s="35"/>
      <c r="G24" s="34">
        <v>11</v>
      </c>
      <c r="H24" s="35"/>
      <c r="I24" s="34">
        <v>1</v>
      </c>
      <c r="J24" s="35"/>
      <c r="K24" s="34">
        <v>8</v>
      </c>
      <c r="L24" s="35"/>
      <c r="M24" s="34"/>
      <c r="N24" s="35"/>
      <c r="O24" s="34"/>
      <c r="P24" s="35"/>
      <c r="Q24" s="34"/>
      <c r="R24" s="35"/>
      <c r="S24" s="34"/>
      <c r="T24" s="35"/>
      <c r="U24" s="34">
        <v>1</v>
      </c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>
        <v>2</v>
      </c>
      <c r="AJ24" s="35"/>
      <c r="AK24" s="34">
        <v>3</v>
      </c>
      <c r="AL24" s="35"/>
      <c r="AM24" s="34">
        <v>8</v>
      </c>
      <c r="AN24" s="35"/>
      <c r="AO24" s="34">
        <v>5</v>
      </c>
      <c r="AP24" s="35"/>
      <c r="AQ24" s="34">
        <v>2</v>
      </c>
      <c r="AR24" s="35"/>
      <c r="AS24" s="34"/>
      <c r="AT24" s="35"/>
      <c r="AU24" s="34">
        <v>1</v>
      </c>
      <c r="AV24" s="35"/>
      <c r="AW24" s="34">
        <v>2</v>
      </c>
      <c r="AX24" s="35"/>
      <c r="AY24" s="34">
        <v>5</v>
      </c>
      <c r="AZ24" s="35"/>
      <c r="BA24" s="34">
        <v>4</v>
      </c>
      <c r="BB24" s="35"/>
      <c r="BC24" s="34">
        <v>4</v>
      </c>
      <c r="BD24" s="35"/>
      <c r="BE24" s="34">
        <v>1</v>
      </c>
      <c r="BF24" s="35"/>
      <c r="BG24" s="34">
        <v>1</v>
      </c>
      <c r="BH24" s="35"/>
      <c r="BI24" s="34"/>
      <c r="BJ24" s="35"/>
      <c r="BK24" s="34"/>
      <c r="BL24" s="35"/>
      <c r="BM24" s="34"/>
      <c r="BN24" s="35"/>
      <c r="BO24" s="34"/>
      <c r="BP24" s="35"/>
      <c r="BQ24" s="34">
        <v>1</v>
      </c>
      <c r="BR24" s="35"/>
      <c r="BS24" s="34">
        <v>2</v>
      </c>
      <c r="BT24" s="35"/>
      <c r="BU24" s="34">
        <v>1</v>
      </c>
      <c r="BV24" s="35"/>
      <c r="BW24" s="34"/>
      <c r="BX24" s="35"/>
      <c r="BY24" s="34">
        <v>1</v>
      </c>
      <c r="BZ24" s="35"/>
      <c r="CA24" s="34">
        <v>2</v>
      </c>
      <c r="CB24" s="35"/>
      <c r="CC24" s="34">
        <v>2</v>
      </c>
      <c r="CD24" s="35"/>
      <c r="CE24" s="34"/>
      <c r="CF24" s="35"/>
      <c r="CG24" s="34">
        <v>1</v>
      </c>
      <c r="CH24" s="35"/>
      <c r="CI24" s="34"/>
      <c r="CJ24" s="35"/>
      <c r="CK24" s="34">
        <v>4</v>
      </c>
      <c r="CL24" s="35"/>
      <c r="CM24" s="34"/>
      <c r="CN24" s="35"/>
      <c r="CO24" s="34">
        <f t="shared" si="0"/>
        <v>99</v>
      </c>
      <c r="CP24" s="35">
        <f t="shared" si="1"/>
        <v>0</v>
      </c>
    </row>
    <row r="25" spans="1:9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>
        <f t="shared" si="0"/>
        <v>0</v>
      </c>
      <c r="CP25" s="35">
        <f t="shared" si="1"/>
        <v>0</v>
      </c>
    </row>
    <row r="26" spans="1:9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>
        <f t="shared" si="0"/>
        <v>0</v>
      </c>
      <c r="CP26" s="38">
        <f t="shared" si="1"/>
        <v>0</v>
      </c>
    </row>
    <row r="27" spans="1:9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>
        <f t="shared" si="0"/>
        <v>0</v>
      </c>
      <c r="CP27" s="41">
        <f t="shared" si="1"/>
        <v>0</v>
      </c>
    </row>
    <row r="28" spans="1:9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>
        <v>2</v>
      </c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>
        <f t="shared" si="0"/>
        <v>2</v>
      </c>
      <c r="CP28" s="35">
        <f t="shared" si="1"/>
        <v>0</v>
      </c>
    </row>
    <row r="29" spans="1:9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>
        <v>17</v>
      </c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>
        <f t="shared" si="0"/>
        <v>17</v>
      </c>
      <c r="CP29" s="35">
        <f t="shared" si="1"/>
        <v>0</v>
      </c>
    </row>
    <row r="30" spans="1:94" ht="15.75" customHeight="1" x14ac:dyDescent="0.2">
      <c r="A30" s="132"/>
      <c r="B30" s="33" t="s">
        <v>127</v>
      </c>
      <c r="C30" s="34">
        <v>2</v>
      </c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>
        <v>2</v>
      </c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>
        <v>2</v>
      </c>
      <c r="AF30" s="35"/>
      <c r="AG30" s="34"/>
      <c r="AH30" s="35"/>
      <c r="AI30" s="34"/>
      <c r="AJ30" s="35"/>
      <c r="AK30" s="34"/>
      <c r="AL30" s="35"/>
      <c r="AM30" s="34">
        <v>27</v>
      </c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>
        <f t="shared" si="0"/>
        <v>33</v>
      </c>
      <c r="CP30" s="35">
        <f t="shared" si="1"/>
        <v>0</v>
      </c>
    </row>
    <row r="31" spans="1:9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>
        <v>1</v>
      </c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>
        <f t="shared" si="0"/>
        <v>1</v>
      </c>
      <c r="CP31" s="35">
        <f t="shared" si="1"/>
        <v>0</v>
      </c>
    </row>
    <row r="32" spans="1:9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>
        <v>1</v>
      </c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>
        <v>5</v>
      </c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>
        <f t="shared" si="0"/>
        <v>6</v>
      </c>
      <c r="CP32" s="35">
        <f t="shared" si="1"/>
        <v>0</v>
      </c>
    </row>
    <row r="33" spans="1:9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>
        <f t="shared" si="0"/>
        <v>0</v>
      </c>
      <c r="CP33" s="35">
        <f t="shared" si="1"/>
        <v>0</v>
      </c>
    </row>
    <row r="34" spans="1:9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>
        <v>20</v>
      </c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  <c r="CC34" s="37"/>
      <c r="CD34" s="38"/>
      <c r="CE34" s="37"/>
      <c r="CF34" s="38"/>
      <c r="CG34" s="37"/>
      <c r="CH34" s="38"/>
      <c r="CI34" s="37"/>
      <c r="CJ34" s="38"/>
      <c r="CK34" s="37"/>
      <c r="CL34" s="38"/>
      <c r="CM34" s="37"/>
      <c r="CN34" s="38"/>
      <c r="CO34" s="37">
        <f t="shared" si="0"/>
        <v>20</v>
      </c>
      <c r="CP34" s="38">
        <f t="shared" si="1"/>
        <v>0</v>
      </c>
    </row>
    <row r="35" spans="1:94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>
        <v>1</v>
      </c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>
        <f t="shared" si="0"/>
        <v>1</v>
      </c>
      <c r="CP35" s="35">
        <f t="shared" si="1"/>
        <v>0</v>
      </c>
    </row>
    <row r="36" spans="1:94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>
        <f t="shared" si="0"/>
        <v>0</v>
      </c>
      <c r="CP36" s="35">
        <f t="shared" si="1"/>
        <v>0</v>
      </c>
    </row>
    <row r="37" spans="1:94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>
        <f t="shared" si="0"/>
        <v>0</v>
      </c>
      <c r="CP37" s="35">
        <f t="shared" si="1"/>
        <v>0</v>
      </c>
    </row>
    <row r="38" spans="1:94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>
        <f t="shared" si="0"/>
        <v>0</v>
      </c>
      <c r="CP38" s="35">
        <f t="shared" si="1"/>
        <v>0</v>
      </c>
    </row>
    <row r="39" spans="1:94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>
        <f t="shared" si="0"/>
        <v>0</v>
      </c>
      <c r="CP39" s="35">
        <f t="shared" si="1"/>
        <v>0</v>
      </c>
    </row>
    <row r="40" spans="1:94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>
        <f t="shared" si="0"/>
        <v>0</v>
      </c>
      <c r="CP40" s="35">
        <f t="shared" si="1"/>
        <v>0</v>
      </c>
    </row>
    <row r="41" spans="1:94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>
        <f t="shared" si="0"/>
        <v>0</v>
      </c>
      <c r="CP41" s="35">
        <f t="shared" si="1"/>
        <v>0</v>
      </c>
    </row>
    <row r="42" spans="1:94" ht="15.75" customHeight="1" x14ac:dyDescent="0.2">
      <c r="A42" s="132"/>
      <c r="B42" s="33" t="s">
        <v>75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>
        <f t="shared" si="0"/>
        <v>0</v>
      </c>
      <c r="CP42" s="35">
        <f t="shared" si="1"/>
        <v>0</v>
      </c>
    </row>
    <row r="43" spans="1:94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>
        <f t="shared" si="0"/>
        <v>0</v>
      </c>
      <c r="CP43" s="35">
        <f t="shared" si="1"/>
        <v>0</v>
      </c>
    </row>
    <row r="44" spans="1:94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>
        <f t="shared" si="0"/>
        <v>0</v>
      </c>
      <c r="CP44" s="35">
        <f t="shared" si="1"/>
        <v>0</v>
      </c>
    </row>
    <row r="45" spans="1:94" ht="15.75" customHeight="1" x14ac:dyDescent="0.2">
      <c r="B45" s="33" t="s">
        <v>222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>
        <f t="shared" si="0"/>
        <v>0</v>
      </c>
      <c r="CP45" s="35">
        <f t="shared" si="1"/>
        <v>0</v>
      </c>
    </row>
    <row r="46" spans="1:94" ht="15.75" customHeight="1" x14ac:dyDescent="0.2">
      <c r="B46" s="33" t="s">
        <v>223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>
        <f t="shared" si="0"/>
        <v>0</v>
      </c>
      <c r="CP46" s="35">
        <f t="shared" si="1"/>
        <v>0</v>
      </c>
    </row>
    <row r="47" spans="1:94" ht="15.75" customHeight="1" x14ac:dyDescent="0.2">
      <c r="B47" s="33" t="s">
        <v>224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>
        <f t="shared" si="0"/>
        <v>0</v>
      </c>
      <c r="CP47" s="35">
        <f t="shared" si="1"/>
        <v>0</v>
      </c>
    </row>
    <row r="48" spans="1:94" ht="15.75" customHeight="1" x14ac:dyDescent="0.2">
      <c r="B48" s="33" t="s">
        <v>175</v>
      </c>
      <c r="C48" s="40"/>
      <c r="D48" s="41"/>
      <c r="E48" s="40"/>
      <c r="F48" s="41"/>
      <c r="G48" s="40"/>
      <c r="H48" s="41"/>
      <c r="I48" s="40"/>
      <c r="J48" s="41"/>
      <c r="K48" s="40">
        <v>2</v>
      </c>
      <c r="L48" s="41"/>
      <c r="M48" s="40">
        <v>2</v>
      </c>
      <c r="N48" s="41"/>
      <c r="O48" s="40"/>
      <c r="P48" s="41"/>
      <c r="Q48" s="40"/>
      <c r="R48" s="41"/>
      <c r="S48" s="40"/>
      <c r="T48" s="41"/>
      <c r="U48" s="40"/>
      <c r="V48" s="41"/>
      <c r="W48" s="40"/>
      <c r="X48" s="41"/>
      <c r="Y48" s="40"/>
      <c r="Z48" s="41"/>
      <c r="AA48" s="40"/>
      <c r="AB48" s="41"/>
      <c r="AC48" s="40"/>
      <c r="AD48" s="41"/>
      <c r="AE48" s="40"/>
      <c r="AF48" s="41"/>
      <c r="AG48" s="40"/>
      <c r="AH48" s="41"/>
      <c r="AI48" s="40"/>
      <c r="AJ48" s="41"/>
      <c r="AK48" s="40"/>
      <c r="AL48" s="41"/>
      <c r="AM48" s="40"/>
      <c r="AN48" s="41"/>
      <c r="AO48" s="40"/>
      <c r="AP48" s="41"/>
      <c r="AQ48" s="40"/>
      <c r="AR48" s="41"/>
      <c r="AS48" s="40"/>
      <c r="AT48" s="41"/>
      <c r="AU48" s="40"/>
      <c r="AV48" s="41"/>
      <c r="AW48" s="40"/>
      <c r="AX48" s="41"/>
      <c r="AY48" s="40"/>
      <c r="AZ48" s="41"/>
      <c r="BA48" s="40"/>
      <c r="BB48" s="41"/>
      <c r="BC48" s="40"/>
      <c r="BD48" s="41"/>
      <c r="BE48" s="40"/>
      <c r="BF48" s="41"/>
      <c r="BG48" s="40"/>
      <c r="BH48" s="41"/>
      <c r="BI48" s="40"/>
      <c r="BJ48" s="41"/>
      <c r="BK48" s="40"/>
      <c r="BL48" s="41"/>
      <c r="BM48" s="40"/>
      <c r="BN48" s="41"/>
      <c r="BO48" s="40"/>
      <c r="BP48" s="41"/>
      <c r="BQ48" s="40"/>
      <c r="BR48" s="41"/>
      <c r="BS48" s="40">
        <v>2</v>
      </c>
      <c r="BT48" s="41"/>
      <c r="BU48" s="40">
        <v>2</v>
      </c>
      <c r="BV48" s="41"/>
      <c r="BW48" s="40"/>
      <c r="BX48" s="41"/>
      <c r="BY48" s="40"/>
      <c r="BZ48" s="41"/>
      <c r="CA48" s="40"/>
      <c r="CB48" s="41"/>
      <c r="CC48" s="40"/>
      <c r="CD48" s="41"/>
      <c r="CE48" s="40"/>
      <c r="CF48" s="41"/>
      <c r="CG48" s="40"/>
      <c r="CH48" s="41"/>
      <c r="CI48" s="40"/>
      <c r="CJ48" s="41"/>
      <c r="CK48" s="40"/>
      <c r="CL48" s="41"/>
      <c r="CM48" s="40"/>
      <c r="CN48" s="41"/>
      <c r="CO48" s="40">
        <f t="shared" si="0"/>
        <v>8</v>
      </c>
      <c r="CP48" s="41">
        <f t="shared" si="1"/>
        <v>0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0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A4:A26"/>
    <mergeCell ref="A27:A34"/>
    <mergeCell ref="A35:A44"/>
    <mergeCell ref="CO2:CP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F00C-DD9D-4214-B4F6-CAA9CF53DA28}">
  <sheetPr>
    <outlinePr summaryBelow="0" summaryRight="0"/>
  </sheetPr>
  <dimension ref="A1:BP1001"/>
  <sheetViews>
    <sheetView zoomScale="85" zoomScaleNormal="85" workbookViewId="0">
      <pane xSplit="2" ySplit="3" topLeftCell="AG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3" width="6.85546875" style="23" customWidth="1"/>
    <col min="64" max="64" width="6.42578125" style="23" customWidth="1"/>
    <col min="65" max="65" width="7" style="23" customWidth="1"/>
    <col min="66" max="66" width="8.42578125" style="23" customWidth="1"/>
    <col min="67" max="16384" width="12.5703125" style="23"/>
  </cols>
  <sheetData>
    <row r="1" spans="1:68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8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82</v>
      </c>
      <c r="BP2" s="123"/>
    </row>
    <row r="3" spans="1:68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</row>
    <row r="4" spans="1:68" ht="15.75" customHeight="1" x14ac:dyDescent="0.2">
      <c r="A4" s="124" t="s">
        <v>34</v>
      </c>
      <c r="B4" s="30" t="s">
        <v>101</v>
      </c>
      <c r="C4" s="31"/>
      <c r="D4" s="32"/>
      <c r="E4" s="31">
        <v>1</v>
      </c>
      <c r="F4" s="32"/>
      <c r="G4" s="31">
        <v>2</v>
      </c>
      <c r="H4" s="32"/>
      <c r="I4" s="31"/>
      <c r="J4" s="32"/>
      <c r="K4" s="31"/>
      <c r="L4" s="32"/>
      <c r="M4" s="31">
        <v>6</v>
      </c>
      <c r="N4" s="32"/>
      <c r="O4" s="31">
        <v>2</v>
      </c>
      <c r="P4" s="32"/>
      <c r="Q4" s="31"/>
      <c r="R4" s="32"/>
      <c r="S4" s="31">
        <v>1</v>
      </c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>
        <v>3</v>
      </c>
      <c r="AF4" s="32"/>
      <c r="AG4" s="31"/>
      <c r="AH4" s="32"/>
      <c r="AI4" s="31">
        <v>1</v>
      </c>
      <c r="AJ4" s="32"/>
      <c r="AK4" s="31"/>
      <c r="AL4" s="32"/>
      <c r="AM4" s="31">
        <v>4</v>
      </c>
      <c r="AN4" s="32"/>
      <c r="AO4" s="31">
        <v>1</v>
      </c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>
        <v>1</v>
      </c>
      <c r="BB4" s="32"/>
      <c r="BC4" s="31"/>
      <c r="BD4" s="32"/>
      <c r="BE4" s="31"/>
      <c r="BF4" s="32"/>
      <c r="BG4" s="31"/>
      <c r="BH4" s="32"/>
      <c r="BI4" s="31"/>
      <c r="BJ4" s="32"/>
      <c r="BK4" s="31"/>
      <c r="BL4" s="32"/>
      <c r="BM4" s="31"/>
      <c r="BN4" s="32"/>
      <c r="BO4" s="31">
        <f>C4+E4+G4+I4+K4+M4+O4+Q4+S4+U4+W4+Y4+AA4+AC4+AE4+AG4+AI4+AK4+AM4+AO4+AQ4+AS4+AU4+AW4+AY4+BA4+BC4+BE4+BG4+BI4+BK4+BM4</f>
        <v>22</v>
      </c>
      <c r="BP4" s="32">
        <f>D4+F4+H4+J4+L4+N4+P4+R4+T4+V4+X4+Z4+AB4+AD4+AF4+AH4+AJ4+AL4+AN4+AP4+AR4+AT4+AV4+AX4+AZ4+BB4+BD4+BF4+BH4+BJ4+BL4+BN4</f>
        <v>0</v>
      </c>
    </row>
    <row r="5" spans="1:68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>
        <v>1</v>
      </c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>
        <f t="shared" ref="BO5:BO61" si="0">C5+E5+G5+I5+K5+M5+O5+Q5+S5+U5+W5+Y5+AA5+AC5+AE5+AG5+AI5+AK5+AM5+AO5+AQ5+AS5+AU5+AW5+AY5+BA5+BC5+BE5+BG5+BI5+BK5+BM5</f>
        <v>1</v>
      </c>
      <c r="BP5" s="35">
        <f t="shared" ref="BP5:BP61" si="1">D5+F5+H5+J5+L5+N5+P5+R5+T5+V5+X5+Z5+AB5+AD5+AF5+AH5+AJ5+AL5+AN5+AP5+AR5+AT5+AV5+AX5+AZ5+BB5+BD5+BF5+BH5+BJ5+BL5+BN5</f>
        <v>0</v>
      </c>
    </row>
    <row r="6" spans="1:68" ht="15.75" customHeight="1" x14ac:dyDescent="0.2">
      <c r="A6" s="132"/>
      <c r="B6" s="33" t="s">
        <v>103</v>
      </c>
      <c r="C6" s="34"/>
      <c r="D6" s="35"/>
      <c r="E6" s="34"/>
      <c r="F6" s="35"/>
      <c r="G6" s="34">
        <v>1</v>
      </c>
      <c r="H6" s="35"/>
      <c r="I6" s="34"/>
      <c r="J6" s="35"/>
      <c r="K6" s="34">
        <v>1</v>
      </c>
      <c r="L6" s="35"/>
      <c r="M6" s="34"/>
      <c r="N6" s="35"/>
      <c r="O6" s="34"/>
      <c r="P6" s="35"/>
      <c r="Q6" s="34"/>
      <c r="R6" s="35"/>
      <c r="S6" s="34">
        <v>2</v>
      </c>
      <c r="T6" s="35">
        <v>1</v>
      </c>
      <c r="U6" s="34">
        <v>7</v>
      </c>
      <c r="V6" s="35">
        <v>12</v>
      </c>
      <c r="W6" s="34">
        <v>4</v>
      </c>
      <c r="X6" s="35"/>
      <c r="Y6" s="34"/>
      <c r="Z6" s="35">
        <v>1</v>
      </c>
      <c r="AA6" s="34"/>
      <c r="AB6" s="35"/>
      <c r="AC6" s="34"/>
      <c r="AD6" s="35">
        <v>2</v>
      </c>
      <c r="AE6" s="34">
        <v>5</v>
      </c>
      <c r="AF6" s="35">
        <v>2</v>
      </c>
      <c r="AG6" s="34">
        <v>1</v>
      </c>
      <c r="AH6" s="35">
        <v>1</v>
      </c>
      <c r="AI6" s="34">
        <v>2</v>
      </c>
      <c r="AJ6" s="35"/>
      <c r="AK6" s="34"/>
      <c r="AL6" s="35">
        <v>2</v>
      </c>
      <c r="AM6" s="34">
        <v>3</v>
      </c>
      <c r="AN6" s="35"/>
      <c r="AO6" s="34"/>
      <c r="AP6" s="35">
        <v>2</v>
      </c>
      <c r="AQ6" s="34">
        <v>1</v>
      </c>
      <c r="AR6" s="35"/>
      <c r="AS6" s="34"/>
      <c r="AT6" s="35"/>
      <c r="AU6" s="34"/>
      <c r="AV6" s="35"/>
      <c r="AW6" s="34"/>
      <c r="AX6" s="35"/>
      <c r="AY6" s="34"/>
      <c r="AZ6" s="35"/>
      <c r="BA6" s="34">
        <v>2</v>
      </c>
      <c r="BB6" s="35">
        <v>2</v>
      </c>
      <c r="BC6" s="34">
        <v>1</v>
      </c>
      <c r="BD6" s="35"/>
      <c r="BE6" s="34">
        <v>3</v>
      </c>
      <c r="BF6" s="35">
        <v>1</v>
      </c>
      <c r="BG6" s="34"/>
      <c r="BH6" s="35"/>
      <c r="BI6" s="34"/>
      <c r="BJ6" s="35">
        <v>1</v>
      </c>
      <c r="BK6" s="34"/>
      <c r="BL6" s="35">
        <v>2</v>
      </c>
      <c r="BM6" s="34"/>
      <c r="BN6" s="35"/>
      <c r="BO6" s="34">
        <f t="shared" si="0"/>
        <v>33</v>
      </c>
      <c r="BP6" s="35">
        <f t="shared" si="1"/>
        <v>29</v>
      </c>
    </row>
    <row r="7" spans="1:68" ht="15.75" customHeight="1" x14ac:dyDescent="0.2">
      <c r="A7" s="132"/>
      <c r="B7" s="33" t="s">
        <v>104</v>
      </c>
      <c r="C7" s="34">
        <v>4</v>
      </c>
      <c r="D7" s="35"/>
      <c r="E7" s="34">
        <v>6</v>
      </c>
      <c r="F7" s="35"/>
      <c r="G7" s="34">
        <v>1</v>
      </c>
      <c r="H7" s="35"/>
      <c r="I7" s="34"/>
      <c r="J7" s="35"/>
      <c r="K7" s="34">
        <v>6</v>
      </c>
      <c r="L7" s="35"/>
      <c r="M7" s="34"/>
      <c r="N7" s="35"/>
      <c r="O7" s="34">
        <v>15</v>
      </c>
      <c r="P7" s="35"/>
      <c r="Q7" s="34">
        <v>3</v>
      </c>
      <c r="R7" s="35"/>
      <c r="S7" s="34">
        <v>23</v>
      </c>
      <c r="T7" s="35"/>
      <c r="U7" s="34">
        <v>21</v>
      </c>
      <c r="V7" s="35"/>
      <c r="W7" s="34">
        <v>12</v>
      </c>
      <c r="X7" s="35"/>
      <c r="Y7" s="34">
        <v>8</v>
      </c>
      <c r="Z7" s="35"/>
      <c r="AA7" s="34">
        <v>4</v>
      </c>
      <c r="AB7" s="35"/>
      <c r="AC7" s="34">
        <v>15</v>
      </c>
      <c r="AD7" s="35"/>
      <c r="AE7" s="34">
        <v>4</v>
      </c>
      <c r="AF7" s="35"/>
      <c r="AG7" s="34">
        <v>2</v>
      </c>
      <c r="AH7" s="35"/>
      <c r="AI7" s="34">
        <v>6</v>
      </c>
      <c r="AJ7" s="35"/>
      <c r="AK7" s="34">
        <v>8</v>
      </c>
      <c r="AL7" s="35"/>
      <c r="AM7" s="34">
        <v>12</v>
      </c>
      <c r="AN7" s="35"/>
      <c r="AO7" s="34">
        <v>4</v>
      </c>
      <c r="AP7" s="35"/>
      <c r="AQ7" s="34">
        <v>11</v>
      </c>
      <c r="AR7" s="35"/>
      <c r="AS7" s="34">
        <v>4</v>
      </c>
      <c r="AT7" s="35"/>
      <c r="AU7" s="34"/>
      <c r="AV7" s="35"/>
      <c r="AW7" s="34"/>
      <c r="AX7" s="35"/>
      <c r="AY7" s="34">
        <v>1</v>
      </c>
      <c r="AZ7" s="35"/>
      <c r="BA7" s="34">
        <v>22</v>
      </c>
      <c r="BB7" s="35"/>
      <c r="BC7" s="34">
        <v>2</v>
      </c>
      <c r="BD7" s="35"/>
      <c r="BE7" s="34">
        <v>3</v>
      </c>
      <c r="BF7" s="35"/>
      <c r="BG7" s="34">
        <v>1</v>
      </c>
      <c r="BH7" s="35"/>
      <c r="BI7" s="34">
        <v>8</v>
      </c>
      <c r="BJ7" s="35"/>
      <c r="BK7" s="34">
        <v>4</v>
      </c>
      <c r="BL7" s="35"/>
      <c r="BM7" s="34">
        <v>8</v>
      </c>
      <c r="BN7" s="35"/>
      <c r="BO7" s="34">
        <f t="shared" si="0"/>
        <v>218</v>
      </c>
      <c r="BP7" s="35">
        <f t="shared" si="1"/>
        <v>0</v>
      </c>
    </row>
    <row r="8" spans="1:68" ht="15.75" customHeight="1" x14ac:dyDescent="0.2">
      <c r="A8" s="132"/>
      <c r="B8" s="33" t="s">
        <v>105</v>
      </c>
      <c r="C8" s="34">
        <v>10</v>
      </c>
      <c r="D8" s="35"/>
      <c r="E8" s="34"/>
      <c r="F8" s="35">
        <v>34</v>
      </c>
      <c r="G8" s="34">
        <v>52</v>
      </c>
      <c r="H8" s="35"/>
      <c r="I8" s="34">
        <v>4</v>
      </c>
      <c r="J8" s="35"/>
      <c r="K8" s="34">
        <v>30</v>
      </c>
      <c r="L8" s="35"/>
      <c r="M8" s="34">
        <v>30</v>
      </c>
      <c r="N8" s="35"/>
      <c r="O8" s="34">
        <v>20</v>
      </c>
      <c r="P8" s="35"/>
      <c r="Q8" s="34">
        <v>33</v>
      </c>
      <c r="R8" s="35"/>
      <c r="S8" s="34">
        <v>40</v>
      </c>
      <c r="T8" s="35"/>
      <c r="U8" s="34">
        <v>10</v>
      </c>
      <c r="V8" s="35"/>
      <c r="W8" s="34">
        <v>50</v>
      </c>
      <c r="X8" s="35"/>
      <c r="Y8" s="34">
        <v>57</v>
      </c>
      <c r="Z8" s="35"/>
      <c r="AA8" s="34"/>
      <c r="AB8" s="35"/>
      <c r="AC8" s="34">
        <v>142</v>
      </c>
      <c r="AD8" s="35"/>
      <c r="AE8" s="34">
        <v>21</v>
      </c>
      <c r="AF8" s="35"/>
      <c r="AG8" s="34">
        <v>51</v>
      </c>
      <c r="AH8" s="35"/>
      <c r="AI8" s="34">
        <v>56</v>
      </c>
      <c r="AJ8" s="35"/>
      <c r="AK8" s="34">
        <v>34</v>
      </c>
      <c r="AL8" s="35"/>
      <c r="AM8" s="34">
        <v>43</v>
      </c>
      <c r="AN8" s="35"/>
      <c r="AO8" s="34">
        <v>1</v>
      </c>
      <c r="AP8" s="35"/>
      <c r="AQ8" s="34">
        <v>16</v>
      </c>
      <c r="AR8" s="35"/>
      <c r="AS8" s="34">
        <v>26</v>
      </c>
      <c r="AT8" s="35"/>
      <c r="AU8" s="34">
        <v>4</v>
      </c>
      <c r="AV8" s="35"/>
      <c r="AW8" s="34">
        <v>102</v>
      </c>
      <c r="AX8" s="35"/>
      <c r="AY8" s="34">
        <v>12</v>
      </c>
      <c r="AZ8" s="35"/>
      <c r="BA8" s="34">
        <v>82</v>
      </c>
      <c r="BB8" s="35"/>
      <c r="BC8" s="34">
        <v>15</v>
      </c>
      <c r="BD8" s="35"/>
      <c r="BE8" s="34">
        <v>53</v>
      </c>
      <c r="BF8" s="35"/>
      <c r="BG8" s="34">
        <v>58</v>
      </c>
      <c r="BH8" s="35"/>
      <c r="BI8" s="34">
        <v>14</v>
      </c>
      <c r="BJ8" s="35"/>
      <c r="BK8" s="34">
        <v>17</v>
      </c>
      <c r="BL8" s="35"/>
      <c r="BM8" s="34">
        <v>16</v>
      </c>
      <c r="BN8" s="35"/>
      <c r="BO8" s="34">
        <f t="shared" si="0"/>
        <v>1099</v>
      </c>
      <c r="BP8" s="35">
        <f t="shared" si="1"/>
        <v>34</v>
      </c>
    </row>
    <row r="9" spans="1:68" ht="15.75" customHeight="1" x14ac:dyDescent="0.2">
      <c r="A9" s="132"/>
      <c r="B9" s="33" t="s">
        <v>106</v>
      </c>
      <c r="C9" s="34"/>
      <c r="D9" s="35"/>
      <c r="E9" s="34"/>
      <c r="F9" s="35"/>
      <c r="G9" s="34">
        <v>1</v>
      </c>
      <c r="H9" s="35"/>
      <c r="I9" s="34"/>
      <c r="J9" s="35"/>
      <c r="K9" s="34">
        <v>4</v>
      </c>
      <c r="L9" s="35"/>
      <c r="M9" s="34">
        <v>2</v>
      </c>
      <c r="N9" s="35"/>
      <c r="O9" s="34">
        <v>3</v>
      </c>
      <c r="P9" s="35"/>
      <c r="Q9" s="34">
        <v>4</v>
      </c>
      <c r="R9" s="35"/>
      <c r="S9" s="34">
        <v>1</v>
      </c>
      <c r="T9" s="35"/>
      <c r="U9" s="34">
        <v>1</v>
      </c>
      <c r="V9" s="35"/>
      <c r="W9" s="34">
        <v>4</v>
      </c>
      <c r="X9" s="35"/>
      <c r="Y9" s="34"/>
      <c r="Z9" s="35"/>
      <c r="AA9" s="34"/>
      <c r="AB9" s="35"/>
      <c r="AC9" s="34"/>
      <c r="AD9" s="35"/>
      <c r="AE9" s="34">
        <v>2</v>
      </c>
      <c r="AF9" s="35"/>
      <c r="AG9" s="34"/>
      <c r="AH9" s="35"/>
      <c r="AI9" s="34"/>
      <c r="AJ9" s="35"/>
      <c r="AK9" s="34"/>
      <c r="AL9" s="35"/>
      <c r="AM9" s="34">
        <v>2</v>
      </c>
      <c r="AN9" s="35"/>
      <c r="AO9" s="34"/>
      <c r="AP9" s="35"/>
      <c r="AQ9" s="34"/>
      <c r="AR9" s="35"/>
      <c r="AS9" s="34">
        <v>2</v>
      </c>
      <c r="AT9" s="35"/>
      <c r="AU9" s="34"/>
      <c r="AV9" s="35"/>
      <c r="AW9" s="34"/>
      <c r="AX9" s="35"/>
      <c r="AY9" s="34"/>
      <c r="AZ9" s="35"/>
      <c r="BA9" s="34">
        <v>3</v>
      </c>
      <c r="BB9" s="35"/>
      <c r="BC9" s="34"/>
      <c r="BD9" s="35"/>
      <c r="BE9" s="34"/>
      <c r="BF9" s="35"/>
      <c r="BG9" s="34"/>
      <c r="BH9" s="35"/>
      <c r="BI9" s="34">
        <v>11</v>
      </c>
      <c r="BJ9" s="35"/>
      <c r="BK9" s="34">
        <v>12</v>
      </c>
      <c r="BL9" s="35"/>
      <c r="BM9" s="34">
        <v>6</v>
      </c>
      <c r="BN9" s="35"/>
      <c r="BO9" s="34">
        <f t="shared" si="0"/>
        <v>58</v>
      </c>
      <c r="BP9" s="35">
        <f t="shared" si="1"/>
        <v>0</v>
      </c>
    </row>
    <row r="10" spans="1:68" ht="15.75" customHeight="1" x14ac:dyDescent="0.2">
      <c r="A10" s="132"/>
      <c r="B10" s="33" t="s">
        <v>107</v>
      </c>
      <c r="C10" s="34">
        <v>49</v>
      </c>
      <c r="D10" s="35"/>
      <c r="E10" s="34"/>
      <c r="F10" s="35"/>
      <c r="G10" s="34">
        <v>19</v>
      </c>
      <c r="H10" s="35"/>
      <c r="I10" s="34">
        <v>60</v>
      </c>
      <c r="J10" s="35"/>
      <c r="K10" s="34">
        <v>32</v>
      </c>
      <c r="L10" s="35"/>
      <c r="M10" s="34">
        <v>11</v>
      </c>
      <c r="N10" s="35"/>
      <c r="O10" s="34">
        <v>34</v>
      </c>
      <c r="P10" s="35"/>
      <c r="Q10" s="34">
        <v>28</v>
      </c>
      <c r="R10" s="35"/>
      <c r="S10" s="34">
        <v>23</v>
      </c>
      <c r="T10" s="35"/>
      <c r="U10" s="34">
        <v>5</v>
      </c>
      <c r="V10" s="35"/>
      <c r="W10" s="34">
        <v>18</v>
      </c>
      <c r="X10" s="35"/>
      <c r="Y10" s="34">
        <v>30</v>
      </c>
      <c r="Z10" s="35"/>
      <c r="AA10" s="34">
        <v>65</v>
      </c>
      <c r="AB10" s="35"/>
      <c r="AC10" s="34">
        <v>90</v>
      </c>
      <c r="AD10" s="35"/>
      <c r="AE10" s="34">
        <v>9</v>
      </c>
      <c r="AF10" s="35"/>
      <c r="AG10" s="34">
        <v>3</v>
      </c>
      <c r="AH10" s="35"/>
      <c r="AI10" s="34">
        <v>19</v>
      </c>
      <c r="AJ10" s="35"/>
      <c r="AK10" s="34">
        <v>43</v>
      </c>
      <c r="AL10" s="35"/>
      <c r="AM10" s="34">
        <v>5</v>
      </c>
      <c r="AN10" s="35"/>
      <c r="AO10" s="34">
        <v>55</v>
      </c>
      <c r="AP10" s="35"/>
      <c r="AQ10" s="34">
        <v>20</v>
      </c>
      <c r="AR10" s="35"/>
      <c r="AS10" s="34">
        <v>40</v>
      </c>
      <c r="AT10" s="35"/>
      <c r="AU10" s="34">
        <v>64</v>
      </c>
      <c r="AV10" s="35"/>
      <c r="AW10" s="34">
        <v>26</v>
      </c>
      <c r="AX10" s="35"/>
      <c r="AY10" s="34">
        <v>76</v>
      </c>
      <c r="AZ10" s="35"/>
      <c r="BA10" s="34">
        <v>15</v>
      </c>
      <c r="BB10" s="35"/>
      <c r="BC10" s="34">
        <v>28</v>
      </c>
      <c r="BD10" s="35"/>
      <c r="BE10" s="34">
        <v>51</v>
      </c>
      <c r="BF10" s="35"/>
      <c r="BG10" s="34">
        <v>57</v>
      </c>
      <c r="BH10" s="35"/>
      <c r="BI10" s="34">
        <v>10</v>
      </c>
      <c r="BJ10" s="35"/>
      <c r="BK10" s="34">
        <v>20</v>
      </c>
      <c r="BL10" s="35"/>
      <c r="BM10" s="34">
        <v>27</v>
      </c>
      <c r="BN10" s="35"/>
      <c r="BO10" s="34">
        <f t="shared" si="0"/>
        <v>1032</v>
      </c>
      <c r="BP10" s="35">
        <f t="shared" si="1"/>
        <v>0</v>
      </c>
    </row>
    <row r="11" spans="1:68" ht="15.75" customHeight="1" x14ac:dyDescent="0.2">
      <c r="A11" s="132"/>
      <c r="B11" s="33" t="s">
        <v>108</v>
      </c>
      <c r="C11" s="34"/>
      <c r="D11" s="35"/>
      <c r="E11" s="34">
        <v>1</v>
      </c>
      <c r="F11" s="35">
        <v>2</v>
      </c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>
        <f t="shared" si="0"/>
        <v>1</v>
      </c>
      <c r="BP11" s="35">
        <f t="shared" si="1"/>
        <v>2</v>
      </c>
    </row>
    <row r="12" spans="1:68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>
        <f t="shared" si="0"/>
        <v>0</v>
      </c>
      <c r="BP12" s="35">
        <f t="shared" si="1"/>
        <v>0</v>
      </c>
    </row>
    <row r="13" spans="1:68" ht="15.75" customHeight="1" x14ac:dyDescent="0.2">
      <c r="A13" s="132"/>
      <c r="B13" s="33" t="s">
        <v>110</v>
      </c>
      <c r="C13" s="34">
        <v>1</v>
      </c>
      <c r="D13" s="35"/>
      <c r="E13" s="34"/>
      <c r="F13" s="35"/>
      <c r="G13" s="34">
        <v>1</v>
      </c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>
        <v>1</v>
      </c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>
        <v>1</v>
      </c>
      <c r="AJ13" s="35"/>
      <c r="AK13" s="34"/>
      <c r="AL13" s="35"/>
      <c r="AM13" s="34">
        <v>2</v>
      </c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>
        <v>1</v>
      </c>
      <c r="BJ13" s="35"/>
      <c r="BK13" s="34"/>
      <c r="BL13" s="35"/>
      <c r="BM13" s="34"/>
      <c r="BN13" s="35"/>
      <c r="BO13" s="34">
        <f t="shared" si="0"/>
        <v>7</v>
      </c>
      <c r="BP13" s="35">
        <f t="shared" si="1"/>
        <v>0</v>
      </c>
    </row>
    <row r="14" spans="1:68" ht="15.75" customHeight="1" x14ac:dyDescent="0.2">
      <c r="A14" s="132"/>
      <c r="B14" s="33" t="s">
        <v>111</v>
      </c>
      <c r="C14" s="34"/>
      <c r="D14" s="35"/>
      <c r="E14" s="34"/>
      <c r="F14" s="35"/>
      <c r="G14" s="34"/>
      <c r="H14" s="35"/>
      <c r="I14" s="34"/>
      <c r="J14" s="35"/>
      <c r="K14" s="34"/>
      <c r="L14" s="35">
        <v>1</v>
      </c>
      <c r="M14" s="34">
        <v>4</v>
      </c>
      <c r="N14" s="35"/>
      <c r="O14" s="34">
        <v>4</v>
      </c>
      <c r="P14" s="35"/>
      <c r="Q14" s="34"/>
      <c r="R14" s="35">
        <v>1</v>
      </c>
      <c r="S14" s="34">
        <v>1</v>
      </c>
      <c r="T14" s="35">
        <v>2</v>
      </c>
      <c r="U14" s="34">
        <v>6</v>
      </c>
      <c r="V14" s="35">
        <v>6</v>
      </c>
      <c r="W14" s="34"/>
      <c r="X14" s="35"/>
      <c r="Y14" s="34">
        <v>2</v>
      </c>
      <c r="Z14" s="35"/>
      <c r="AA14" s="34"/>
      <c r="AB14" s="35"/>
      <c r="AC14" s="34">
        <v>2</v>
      </c>
      <c r="AD14" s="35">
        <v>1</v>
      </c>
      <c r="AE14" s="34"/>
      <c r="AF14" s="35">
        <v>2</v>
      </c>
      <c r="AG14" s="34"/>
      <c r="AH14" s="35">
        <v>1</v>
      </c>
      <c r="AI14" s="34">
        <v>6</v>
      </c>
      <c r="AJ14" s="35"/>
      <c r="AK14" s="34"/>
      <c r="AL14" s="35"/>
      <c r="AM14" s="34">
        <v>2</v>
      </c>
      <c r="AN14" s="35"/>
      <c r="AO14" s="34"/>
      <c r="AP14" s="35">
        <v>3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>
        <v>4</v>
      </c>
      <c r="BC14" s="34">
        <v>1</v>
      </c>
      <c r="BD14" s="35"/>
      <c r="BE14" s="34"/>
      <c r="BF14" s="35">
        <v>1</v>
      </c>
      <c r="BG14" s="34"/>
      <c r="BH14" s="35"/>
      <c r="BI14" s="34">
        <v>3</v>
      </c>
      <c r="BJ14" s="35"/>
      <c r="BK14" s="34">
        <v>1</v>
      </c>
      <c r="BL14" s="35">
        <v>1</v>
      </c>
      <c r="BM14" s="34"/>
      <c r="BN14" s="35"/>
      <c r="BO14" s="34">
        <f t="shared" si="0"/>
        <v>32</v>
      </c>
      <c r="BP14" s="35">
        <f t="shared" si="1"/>
        <v>23</v>
      </c>
    </row>
    <row r="15" spans="1:68" ht="15.75" customHeight="1" x14ac:dyDescent="0.2">
      <c r="A15" s="132"/>
      <c r="B15" s="33" t="s">
        <v>112</v>
      </c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>
        <v>1</v>
      </c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>
        <v>1</v>
      </c>
      <c r="BH15" s="35"/>
      <c r="BI15" s="34"/>
      <c r="BJ15" s="35"/>
      <c r="BK15" s="34"/>
      <c r="BL15" s="35"/>
      <c r="BM15" s="34"/>
      <c r="BN15" s="35"/>
      <c r="BO15" s="34">
        <f t="shared" si="0"/>
        <v>2</v>
      </c>
      <c r="BP15" s="35">
        <f t="shared" si="1"/>
        <v>0</v>
      </c>
    </row>
    <row r="16" spans="1:68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>
        <v>1</v>
      </c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>
        <f t="shared" si="0"/>
        <v>1</v>
      </c>
      <c r="BP16" s="35">
        <f t="shared" si="1"/>
        <v>0</v>
      </c>
    </row>
    <row r="17" spans="1:68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>
        <v>3</v>
      </c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>
        <f t="shared" si="0"/>
        <v>3</v>
      </c>
      <c r="BP17" s="35">
        <f t="shared" si="1"/>
        <v>0</v>
      </c>
    </row>
    <row r="18" spans="1:68" ht="15.75" customHeight="1" x14ac:dyDescent="0.2">
      <c r="A18" s="132"/>
      <c r="B18" s="33" t="s">
        <v>115</v>
      </c>
      <c r="C18" s="34">
        <v>59</v>
      </c>
      <c r="D18" s="35"/>
      <c r="E18" s="34">
        <v>11</v>
      </c>
      <c r="F18" s="35"/>
      <c r="G18" s="34">
        <v>15</v>
      </c>
      <c r="H18" s="35"/>
      <c r="I18" s="34">
        <v>36</v>
      </c>
      <c r="J18" s="35"/>
      <c r="K18" s="34">
        <v>10</v>
      </c>
      <c r="L18" s="35"/>
      <c r="M18" s="34">
        <v>16</v>
      </c>
      <c r="N18" s="35"/>
      <c r="O18" s="34">
        <v>18</v>
      </c>
      <c r="P18" s="35"/>
      <c r="Q18" s="34">
        <v>16</v>
      </c>
      <c r="R18" s="35"/>
      <c r="S18" s="34">
        <v>15</v>
      </c>
      <c r="T18" s="35"/>
      <c r="U18" s="34">
        <v>8</v>
      </c>
      <c r="V18" s="35"/>
      <c r="W18" s="34">
        <v>12</v>
      </c>
      <c r="X18" s="35"/>
      <c r="Y18" s="34">
        <v>10</v>
      </c>
      <c r="Z18" s="35"/>
      <c r="AA18" s="34">
        <v>30</v>
      </c>
      <c r="AB18" s="35"/>
      <c r="AC18" s="34">
        <v>8</v>
      </c>
      <c r="AD18" s="35"/>
      <c r="AE18" s="34">
        <v>17</v>
      </c>
      <c r="AF18" s="35"/>
      <c r="AG18" s="34">
        <v>3</v>
      </c>
      <c r="AH18" s="35"/>
      <c r="AI18" s="34"/>
      <c r="AJ18" s="35"/>
      <c r="AK18" s="34">
        <v>9</v>
      </c>
      <c r="AL18" s="35"/>
      <c r="AM18" s="34">
        <v>24</v>
      </c>
      <c r="AN18" s="35"/>
      <c r="AO18" s="34">
        <v>15</v>
      </c>
      <c r="AP18" s="35"/>
      <c r="AQ18" s="34">
        <v>36</v>
      </c>
      <c r="AR18" s="35"/>
      <c r="AS18" s="34">
        <v>14</v>
      </c>
      <c r="AT18" s="35"/>
      <c r="AU18" s="34">
        <v>30</v>
      </c>
      <c r="AV18" s="35"/>
      <c r="AW18" s="34">
        <v>6</v>
      </c>
      <c r="AX18" s="35"/>
      <c r="AY18" s="34">
        <v>25</v>
      </c>
      <c r="AZ18" s="35"/>
      <c r="BA18" s="34">
        <v>18</v>
      </c>
      <c r="BB18" s="35"/>
      <c r="BC18" s="34">
        <v>16</v>
      </c>
      <c r="BD18" s="35"/>
      <c r="BE18" s="34">
        <v>9</v>
      </c>
      <c r="BF18" s="35"/>
      <c r="BG18" s="34">
        <v>20</v>
      </c>
      <c r="BH18" s="35"/>
      <c r="BI18" s="34">
        <v>9</v>
      </c>
      <c r="BJ18" s="35"/>
      <c r="BK18" s="34">
        <v>24</v>
      </c>
      <c r="BL18" s="35"/>
      <c r="BM18" s="34">
        <v>35</v>
      </c>
      <c r="BN18" s="35"/>
      <c r="BO18" s="34">
        <f t="shared" si="0"/>
        <v>574</v>
      </c>
      <c r="BP18" s="35">
        <f t="shared" si="1"/>
        <v>0</v>
      </c>
    </row>
    <row r="19" spans="1:68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>
        <f t="shared" si="0"/>
        <v>0</v>
      </c>
      <c r="BP19" s="35">
        <f t="shared" si="1"/>
        <v>0</v>
      </c>
    </row>
    <row r="20" spans="1:68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>
        <v>1</v>
      </c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>
        <f t="shared" si="0"/>
        <v>1</v>
      </c>
      <c r="BP20" s="35">
        <f t="shared" si="1"/>
        <v>0</v>
      </c>
    </row>
    <row r="21" spans="1:68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>
        <f t="shared" si="0"/>
        <v>0</v>
      </c>
      <c r="BP21" s="35">
        <f t="shared" si="1"/>
        <v>0</v>
      </c>
    </row>
    <row r="22" spans="1:68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>
        <f t="shared" si="0"/>
        <v>0</v>
      </c>
      <c r="BP22" s="35">
        <f t="shared" si="1"/>
        <v>0</v>
      </c>
    </row>
    <row r="23" spans="1:68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>
        <v>1</v>
      </c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>
        <f t="shared" si="0"/>
        <v>1</v>
      </c>
      <c r="BP23" s="35">
        <f t="shared" si="1"/>
        <v>0</v>
      </c>
    </row>
    <row r="24" spans="1:68" ht="15.75" customHeight="1" x14ac:dyDescent="0.2">
      <c r="A24" s="132"/>
      <c r="B24" s="33" t="s">
        <v>121</v>
      </c>
      <c r="C24" s="34">
        <v>4</v>
      </c>
      <c r="D24" s="35"/>
      <c r="E24" s="34"/>
      <c r="F24" s="35">
        <v>3</v>
      </c>
      <c r="G24" s="34">
        <v>5</v>
      </c>
      <c r="H24" s="35"/>
      <c r="I24" s="34"/>
      <c r="J24" s="35"/>
      <c r="K24" s="34">
        <v>14</v>
      </c>
      <c r="L24" s="35"/>
      <c r="M24" s="34">
        <v>9</v>
      </c>
      <c r="N24" s="35"/>
      <c r="O24" s="34">
        <v>11</v>
      </c>
      <c r="P24" s="35"/>
      <c r="Q24" s="34">
        <v>4</v>
      </c>
      <c r="R24" s="35"/>
      <c r="S24" s="34">
        <v>2</v>
      </c>
      <c r="T24" s="35"/>
      <c r="U24" s="34">
        <v>1</v>
      </c>
      <c r="V24" s="35"/>
      <c r="W24" s="34">
        <v>5</v>
      </c>
      <c r="X24" s="35"/>
      <c r="Y24" s="34"/>
      <c r="Z24" s="35"/>
      <c r="AA24" s="34"/>
      <c r="AB24" s="35"/>
      <c r="AC24" s="34">
        <v>6</v>
      </c>
      <c r="AD24" s="35"/>
      <c r="AE24" s="34"/>
      <c r="AF24" s="35"/>
      <c r="AG24" s="34">
        <v>1</v>
      </c>
      <c r="AH24" s="35"/>
      <c r="AI24" s="34"/>
      <c r="AJ24" s="35"/>
      <c r="AK24" s="34">
        <v>2</v>
      </c>
      <c r="AL24" s="35"/>
      <c r="AM24" s="34">
        <v>16</v>
      </c>
      <c r="AN24" s="35">
        <v>1</v>
      </c>
      <c r="AO24" s="34">
        <v>16</v>
      </c>
      <c r="AP24" s="35">
        <v>1</v>
      </c>
      <c r="AQ24" s="34">
        <v>11</v>
      </c>
      <c r="AR24" s="35"/>
      <c r="AS24" s="34">
        <v>16</v>
      </c>
      <c r="AT24" s="35"/>
      <c r="AU24" s="34">
        <v>2</v>
      </c>
      <c r="AV24" s="35"/>
      <c r="AW24" s="34"/>
      <c r="AX24" s="35"/>
      <c r="AY24" s="34">
        <v>1</v>
      </c>
      <c r="AZ24" s="35"/>
      <c r="BA24" s="34">
        <v>12</v>
      </c>
      <c r="BB24" s="35"/>
      <c r="BC24" s="34"/>
      <c r="BD24" s="35"/>
      <c r="BE24" s="34">
        <v>2</v>
      </c>
      <c r="BF24" s="35"/>
      <c r="BG24" s="34">
        <v>1</v>
      </c>
      <c r="BH24" s="35"/>
      <c r="BI24" s="34">
        <v>9</v>
      </c>
      <c r="BJ24" s="35"/>
      <c r="BK24" s="34">
        <v>19</v>
      </c>
      <c r="BL24" s="35"/>
      <c r="BM24" s="34">
        <v>8</v>
      </c>
      <c r="BN24" s="35"/>
      <c r="BO24" s="34">
        <f t="shared" si="0"/>
        <v>177</v>
      </c>
      <c r="BP24" s="35">
        <f t="shared" si="1"/>
        <v>5</v>
      </c>
    </row>
    <row r="25" spans="1:68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>
        <f t="shared" si="0"/>
        <v>0</v>
      </c>
      <c r="BP25" s="35">
        <f t="shared" si="1"/>
        <v>0</v>
      </c>
    </row>
    <row r="26" spans="1:68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>
        <f t="shared" si="0"/>
        <v>0</v>
      </c>
      <c r="BP26" s="38">
        <f t="shared" si="1"/>
        <v>0</v>
      </c>
    </row>
    <row r="27" spans="1:68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>
        <f t="shared" si="0"/>
        <v>0</v>
      </c>
      <c r="BP27" s="41">
        <f t="shared" si="1"/>
        <v>0</v>
      </c>
    </row>
    <row r="28" spans="1:68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>
        <v>2</v>
      </c>
      <c r="N28" s="35"/>
      <c r="O28" s="34"/>
      <c r="P28" s="35"/>
      <c r="Q28" s="34"/>
      <c r="R28" s="35"/>
      <c r="S28" s="34">
        <v>1</v>
      </c>
      <c r="T28" s="35"/>
      <c r="U28" s="34">
        <v>2</v>
      </c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>
        <v>2</v>
      </c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>
        <f t="shared" si="0"/>
        <v>7</v>
      </c>
      <c r="BP28" s="35">
        <f t="shared" si="1"/>
        <v>0</v>
      </c>
    </row>
    <row r="29" spans="1:68" ht="15.75" customHeight="1" x14ac:dyDescent="0.2">
      <c r="A29" s="132"/>
      <c r="B29" s="33" t="s">
        <v>126</v>
      </c>
      <c r="C29" s="34"/>
      <c r="D29" s="35"/>
      <c r="E29" s="34"/>
      <c r="F29" s="35"/>
      <c r="G29" s="34">
        <v>1</v>
      </c>
      <c r="H29" s="35"/>
      <c r="I29" s="34"/>
      <c r="J29" s="35"/>
      <c r="K29" s="34"/>
      <c r="L29" s="35"/>
      <c r="M29" s="34">
        <v>4</v>
      </c>
      <c r="N29" s="35"/>
      <c r="O29" s="34">
        <v>3</v>
      </c>
      <c r="P29" s="35"/>
      <c r="Q29" s="34"/>
      <c r="R29" s="35"/>
      <c r="S29" s="34">
        <v>1</v>
      </c>
      <c r="T29" s="35"/>
      <c r="U29" s="34">
        <v>2</v>
      </c>
      <c r="V29" s="35"/>
      <c r="W29" s="34">
        <v>5</v>
      </c>
      <c r="X29" s="35"/>
      <c r="Y29" s="34"/>
      <c r="Z29" s="35"/>
      <c r="AA29" s="34"/>
      <c r="AB29" s="35"/>
      <c r="AC29" s="34">
        <v>2</v>
      </c>
      <c r="AD29" s="35"/>
      <c r="AE29" s="34"/>
      <c r="AF29" s="35"/>
      <c r="AG29" s="34"/>
      <c r="AH29" s="35"/>
      <c r="AI29" s="34"/>
      <c r="AJ29" s="35"/>
      <c r="AK29" s="34"/>
      <c r="AL29" s="35"/>
      <c r="AM29" s="34">
        <v>9</v>
      </c>
      <c r="AN29" s="35"/>
      <c r="AO29" s="34">
        <v>9</v>
      </c>
      <c r="AP29" s="35"/>
      <c r="AQ29" s="34">
        <v>4</v>
      </c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>
        <f t="shared" si="0"/>
        <v>40</v>
      </c>
      <c r="BP29" s="35">
        <f t="shared" si="1"/>
        <v>0</v>
      </c>
    </row>
    <row r="30" spans="1:68" ht="15.75" customHeight="1" x14ac:dyDescent="0.2">
      <c r="A30" s="132"/>
      <c r="B30" s="33" t="s">
        <v>127</v>
      </c>
      <c r="C30" s="34"/>
      <c r="D30" s="35"/>
      <c r="E30" s="34">
        <v>1</v>
      </c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>
        <v>2</v>
      </c>
      <c r="T30" s="35"/>
      <c r="U30" s="34">
        <v>5</v>
      </c>
      <c r="V30" s="35"/>
      <c r="W30" s="34"/>
      <c r="X30" s="35"/>
      <c r="Y30" s="34">
        <v>1</v>
      </c>
      <c r="Z30" s="35"/>
      <c r="AA30" s="34"/>
      <c r="AB30" s="35"/>
      <c r="AC30" s="34">
        <v>1</v>
      </c>
      <c r="AD30" s="35"/>
      <c r="AE30" s="34">
        <v>4</v>
      </c>
      <c r="AF30" s="35"/>
      <c r="AG30" s="34"/>
      <c r="AH30" s="35"/>
      <c r="AI30" s="34">
        <v>3</v>
      </c>
      <c r="AJ30" s="35"/>
      <c r="AK30" s="34"/>
      <c r="AL30" s="35"/>
      <c r="AM30" s="34"/>
      <c r="AN30" s="35"/>
      <c r="AO30" s="34"/>
      <c r="AP30" s="35"/>
      <c r="AQ30" s="34">
        <v>3</v>
      </c>
      <c r="AR30" s="35"/>
      <c r="AS30" s="34"/>
      <c r="AT30" s="35"/>
      <c r="AU30" s="34"/>
      <c r="AV30" s="35"/>
      <c r="AW30" s="34"/>
      <c r="AX30" s="35"/>
      <c r="AY30" s="34"/>
      <c r="AZ30" s="35"/>
      <c r="BA30" s="34">
        <v>1</v>
      </c>
      <c r="BB30" s="35"/>
      <c r="BC30" s="34">
        <v>19</v>
      </c>
      <c r="BD30" s="35"/>
      <c r="BE30" s="34"/>
      <c r="BF30" s="35"/>
      <c r="BG30" s="34"/>
      <c r="BH30" s="35"/>
      <c r="BI30" s="34">
        <v>40</v>
      </c>
      <c r="BJ30" s="35"/>
      <c r="BK30" s="34"/>
      <c r="BL30" s="35"/>
      <c r="BM30" s="34"/>
      <c r="BN30" s="35"/>
      <c r="BO30" s="34">
        <f t="shared" si="0"/>
        <v>80</v>
      </c>
      <c r="BP30" s="35">
        <f t="shared" si="1"/>
        <v>0</v>
      </c>
    </row>
    <row r="31" spans="1:68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>
        <f t="shared" si="0"/>
        <v>0</v>
      </c>
      <c r="BP31" s="35">
        <f t="shared" si="1"/>
        <v>0</v>
      </c>
    </row>
    <row r="32" spans="1:68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>
        <v>2</v>
      </c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>
        <v>1</v>
      </c>
      <c r="AN32" s="35"/>
      <c r="AO32" s="34">
        <v>1</v>
      </c>
      <c r="AP32" s="35"/>
      <c r="AQ32" s="34">
        <v>1</v>
      </c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>
        <v>1</v>
      </c>
      <c r="BD32" s="35"/>
      <c r="BE32" s="34"/>
      <c r="BF32" s="35"/>
      <c r="BG32" s="34"/>
      <c r="BH32" s="35"/>
      <c r="BI32" s="34"/>
      <c r="BJ32" s="35"/>
      <c r="BK32" s="34">
        <v>1</v>
      </c>
      <c r="BL32" s="35"/>
      <c r="BM32" s="34"/>
      <c r="BN32" s="35"/>
      <c r="BO32" s="34">
        <f t="shared" si="0"/>
        <v>7</v>
      </c>
      <c r="BP32" s="35">
        <f t="shared" si="1"/>
        <v>0</v>
      </c>
    </row>
    <row r="33" spans="1:68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>
        <v>1</v>
      </c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>
        <f t="shared" si="0"/>
        <v>1</v>
      </c>
      <c r="BP33" s="35">
        <f t="shared" si="1"/>
        <v>0</v>
      </c>
    </row>
    <row r="34" spans="1:68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>
        <v>2</v>
      </c>
      <c r="H34" s="38"/>
      <c r="I34" s="37"/>
      <c r="J34" s="38"/>
      <c r="K34" s="37"/>
      <c r="L34" s="38"/>
      <c r="M34" s="37">
        <v>8</v>
      </c>
      <c r="N34" s="38"/>
      <c r="O34" s="37">
        <v>5</v>
      </c>
      <c r="P34" s="38"/>
      <c r="Q34" s="37"/>
      <c r="R34" s="38"/>
      <c r="S34" s="37">
        <v>3</v>
      </c>
      <c r="T34" s="38"/>
      <c r="U34" s="37">
        <v>19</v>
      </c>
      <c r="V34" s="38"/>
      <c r="W34" s="37">
        <v>2</v>
      </c>
      <c r="X34" s="38"/>
      <c r="Y34" s="37"/>
      <c r="Z34" s="38"/>
      <c r="AA34" s="37"/>
      <c r="AB34" s="38"/>
      <c r="AC34" s="37">
        <v>7</v>
      </c>
      <c r="AD34" s="38"/>
      <c r="AE34" s="37">
        <v>9</v>
      </c>
      <c r="AF34" s="38"/>
      <c r="AG34" s="37">
        <v>1</v>
      </c>
      <c r="AH34" s="38"/>
      <c r="AI34" s="37"/>
      <c r="AJ34" s="38"/>
      <c r="AK34" s="37"/>
      <c r="AL34" s="38"/>
      <c r="AM34" s="37">
        <v>6</v>
      </c>
      <c r="AN34" s="38"/>
      <c r="AO34" s="37">
        <v>11</v>
      </c>
      <c r="AP34" s="38"/>
      <c r="AQ34" s="37">
        <v>7</v>
      </c>
      <c r="AR34" s="38"/>
      <c r="AS34" s="37"/>
      <c r="AT34" s="38"/>
      <c r="AU34" s="37"/>
      <c r="AV34" s="38"/>
      <c r="AW34" s="37"/>
      <c r="AX34" s="38"/>
      <c r="AY34" s="37"/>
      <c r="AZ34" s="38"/>
      <c r="BA34" s="37">
        <v>1</v>
      </c>
      <c r="BB34" s="38"/>
      <c r="BC34" s="37">
        <v>5</v>
      </c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>
        <f t="shared" si="0"/>
        <v>86</v>
      </c>
      <c r="BP34" s="38">
        <f t="shared" si="1"/>
        <v>0</v>
      </c>
    </row>
    <row r="35" spans="1:68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>
        <v>1</v>
      </c>
      <c r="AD35" s="35"/>
      <c r="AE35" s="34"/>
      <c r="AF35" s="35"/>
      <c r="AG35" s="34">
        <v>1</v>
      </c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>
        <f t="shared" si="0"/>
        <v>2</v>
      </c>
      <c r="BP35" s="35">
        <f t="shared" si="1"/>
        <v>0</v>
      </c>
    </row>
    <row r="36" spans="1:68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>
        <f t="shared" si="0"/>
        <v>0</v>
      </c>
      <c r="BP36" s="35">
        <f t="shared" si="1"/>
        <v>0</v>
      </c>
    </row>
    <row r="37" spans="1:68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>
        <f t="shared" si="0"/>
        <v>0</v>
      </c>
      <c r="BP37" s="35">
        <f t="shared" si="1"/>
        <v>0</v>
      </c>
    </row>
    <row r="38" spans="1:68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>
        <f t="shared" si="0"/>
        <v>0</v>
      </c>
      <c r="BP38" s="35">
        <f t="shared" si="1"/>
        <v>0</v>
      </c>
    </row>
    <row r="39" spans="1:68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>
        <f t="shared" si="0"/>
        <v>0</v>
      </c>
      <c r="BP39" s="35">
        <f t="shared" si="1"/>
        <v>0</v>
      </c>
    </row>
    <row r="40" spans="1:68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>
        <f t="shared" si="0"/>
        <v>0</v>
      </c>
      <c r="BP40" s="35">
        <f t="shared" si="1"/>
        <v>0</v>
      </c>
    </row>
    <row r="41" spans="1:68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>
        <f t="shared" si="0"/>
        <v>0</v>
      </c>
      <c r="BP41" s="35">
        <f t="shared" si="1"/>
        <v>0</v>
      </c>
    </row>
    <row r="42" spans="1:68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>
        <f t="shared" si="0"/>
        <v>0</v>
      </c>
      <c r="BP42" s="35">
        <f t="shared" si="1"/>
        <v>0</v>
      </c>
    </row>
    <row r="43" spans="1:68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>
        <f t="shared" si="0"/>
        <v>0</v>
      </c>
      <c r="BP43" s="35">
        <f t="shared" si="1"/>
        <v>0</v>
      </c>
    </row>
    <row r="44" spans="1:68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>
        <f t="shared" si="0"/>
        <v>0</v>
      </c>
      <c r="BP44" s="35">
        <f t="shared" si="1"/>
        <v>0</v>
      </c>
    </row>
    <row r="45" spans="1:68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>
        <f t="shared" si="0"/>
        <v>0</v>
      </c>
      <c r="BP45" s="35">
        <f t="shared" si="1"/>
        <v>0</v>
      </c>
    </row>
    <row r="46" spans="1:68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>
        <f t="shared" si="0"/>
        <v>0</v>
      </c>
      <c r="BP46" s="35">
        <f t="shared" si="1"/>
        <v>0</v>
      </c>
    </row>
    <row r="47" spans="1:68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>
        <v>1</v>
      </c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>
        <f t="shared" si="0"/>
        <v>1</v>
      </c>
      <c r="BP47" s="35">
        <f t="shared" si="1"/>
        <v>0</v>
      </c>
    </row>
    <row r="48" spans="1:68" ht="15.75" customHeight="1" x14ac:dyDescent="0.2">
      <c r="B48" s="33" t="s">
        <v>175</v>
      </c>
      <c r="C48" s="40"/>
      <c r="D48" s="41"/>
      <c r="E48" s="40"/>
      <c r="F48" s="41"/>
      <c r="G48" s="40"/>
      <c r="H48" s="41"/>
      <c r="I48" s="40"/>
      <c r="J48" s="41"/>
      <c r="K48" s="40"/>
      <c r="L48" s="41"/>
      <c r="M48" s="40">
        <v>1</v>
      </c>
      <c r="N48" s="41"/>
      <c r="O48" s="40">
        <v>3</v>
      </c>
      <c r="P48" s="41"/>
      <c r="Q48" s="40"/>
      <c r="R48" s="41"/>
      <c r="S48" s="40"/>
      <c r="T48" s="41"/>
      <c r="U48" s="40"/>
      <c r="V48" s="41"/>
      <c r="W48" s="40"/>
      <c r="X48" s="41"/>
      <c r="Y48" s="40"/>
      <c r="Z48" s="41"/>
      <c r="AA48" s="40"/>
      <c r="AB48" s="41"/>
      <c r="AC48" s="40"/>
      <c r="AD48" s="41"/>
      <c r="AE48" s="40"/>
      <c r="AF48" s="41"/>
      <c r="AG48" s="40"/>
      <c r="AH48" s="41"/>
      <c r="AI48" s="40"/>
      <c r="AJ48" s="41"/>
      <c r="AK48" s="40"/>
      <c r="AL48" s="41"/>
      <c r="AM48" s="40"/>
      <c r="AN48" s="41"/>
      <c r="AO48" s="40"/>
      <c r="AP48" s="41"/>
      <c r="AQ48" s="40"/>
      <c r="AR48" s="41"/>
      <c r="AS48" s="40"/>
      <c r="AT48" s="41"/>
      <c r="AU48" s="40"/>
      <c r="AV48" s="41"/>
      <c r="AW48" s="40"/>
      <c r="AX48" s="41"/>
      <c r="AY48" s="40"/>
      <c r="AZ48" s="41"/>
      <c r="BA48" s="40"/>
      <c r="BB48" s="41"/>
      <c r="BC48" s="40"/>
      <c r="BD48" s="41"/>
      <c r="BE48" s="40"/>
      <c r="BF48" s="41"/>
      <c r="BG48" s="40"/>
      <c r="BH48" s="41"/>
      <c r="BI48" s="40"/>
      <c r="BJ48" s="41"/>
      <c r="BK48" s="40"/>
      <c r="BL48" s="41"/>
      <c r="BM48" s="40"/>
      <c r="BN48" s="41"/>
      <c r="BO48" s="40">
        <f t="shared" si="0"/>
        <v>4</v>
      </c>
      <c r="BP48" s="41">
        <f t="shared" si="1"/>
        <v>0</v>
      </c>
    </row>
    <row r="49" spans="2:68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>
        <f t="shared" si="0"/>
        <v>0</v>
      </c>
      <c r="BP49" s="35">
        <f t="shared" si="1"/>
        <v>0</v>
      </c>
    </row>
    <row r="50" spans="2:68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>
        <f t="shared" si="0"/>
        <v>0</v>
      </c>
      <c r="BP50" s="35">
        <f t="shared" si="1"/>
        <v>0</v>
      </c>
    </row>
    <row r="51" spans="2:68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>
        <f t="shared" si="0"/>
        <v>0</v>
      </c>
      <c r="BP51" s="35">
        <f t="shared" si="1"/>
        <v>0</v>
      </c>
    </row>
    <row r="52" spans="2:68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>
        <f t="shared" si="0"/>
        <v>0</v>
      </c>
      <c r="BP52" s="35">
        <f t="shared" si="1"/>
        <v>0</v>
      </c>
    </row>
    <row r="53" spans="2:68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>
        <f t="shared" si="0"/>
        <v>0</v>
      </c>
      <c r="BP53" s="35">
        <f t="shared" si="1"/>
        <v>0</v>
      </c>
    </row>
    <row r="54" spans="2:68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>
        <f t="shared" si="0"/>
        <v>0</v>
      </c>
      <c r="BP54" s="35">
        <f t="shared" si="1"/>
        <v>0</v>
      </c>
    </row>
    <row r="55" spans="2:68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>
        <f t="shared" si="0"/>
        <v>0</v>
      </c>
      <c r="BP55" s="35">
        <f t="shared" si="1"/>
        <v>0</v>
      </c>
    </row>
    <row r="56" spans="2:68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>
        <f t="shared" si="0"/>
        <v>0</v>
      </c>
      <c r="BP56" s="35">
        <f t="shared" si="1"/>
        <v>0</v>
      </c>
    </row>
    <row r="57" spans="2:68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34"/>
      <c r="BL57" s="35"/>
      <c r="BM57" s="34"/>
      <c r="BN57" s="35"/>
      <c r="BO57" s="34">
        <f t="shared" si="0"/>
        <v>0</v>
      </c>
      <c r="BP57" s="35">
        <f t="shared" si="1"/>
        <v>0</v>
      </c>
    </row>
    <row r="58" spans="2:68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34"/>
      <c r="BL58" s="35"/>
      <c r="BM58" s="34"/>
      <c r="BN58" s="35"/>
      <c r="BO58" s="34">
        <f t="shared" si="0"/>
        <v>0</v>
      </c>
      <c r="BP58" s="35">
        <f t="shared" si="1"/>
        <v>0</v>
      </c>
    </row>
    <row r="59" spans="2:68" ht="15.75" customHeight="1" x14ac:dyDescent="0.2">
      <c r="B59" s="80" t="s">
        <v>218</v>
      </c>
      <c r="C59" s="34"/>
      <c r="D59" s="35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35"/>
      <c r="BC59" s="34"/>
      <c r="BD59" s="35"/>
      <c r="BE59" s="34"/>
      <c r="BF59" s="35"/>
      <c r="BG59" s="34"/>
      <c r="BH59" s="35"/>
      <c r="BI59" s="34"/>
      <c r="BJ59" s="35"/>
      <c r="BK59" s="34"/>
      <c r="BL59" s="35"/>
      <c r="BM59" s="34"/>
      <c r="BN59" s="35"/>
      <c r="BO59" s="34">
        <f t="shared" si="0"/>
        <v>0</v>
      </c>
      <c r="BP59" s="35">
        <f t="shared" si="1"/>
        <v>0</v>
      </c>
    </row>
    <row r="60" spans="2:68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>
        <f t="shared" si="0"/>
        <v>0</v>
      </c>
      <c r="BP60" s="35">
        <f t="shared" si="1"/>
        <v>0</v>
      </c>
    </row>
    <row r="61" spans="2:68" ht="15.75" customHeight="1" x14ac:dyDescent="0.2">
      <c r="B61" s="80" t="s">
        <v>221</v>
      </c>
      <c r="C61" s="84"/>
      <c r="D61" s="85"/>
      <c r="E61" s="84"/>
      <c r="F61" s="85"/>
      <c r="G61" s="84"/>
      <c r="H61" s="85"/>
      <c r="I61" s="84"/>
      <c r="J61" s="85"/>
      <c r="K61" s="84"/>
      <c r="L61" s="85"/>
      <c r="M61" s="84"/>
      <c r="N61" s="85"/>
      <c r="O61" s="84"/>
      <c r="P61" s="85"/>
      <c r="Q61" s="84"/>
      <c r="R61" s="85"/>
      <c r="S61" s="84"/>
      <c r="T61" s="85"/>
      <c r="U61" s="84"/>
      <c r="V61" s="85"/>
      <c r="W61" s="84"/>
      <c r="X61" s="85"/>
      <c r="Y61" s="84"/>
      <c r="Z61" s="85"/>
      <c r="AA61" s="84"/>
      <c r="AB61" s="85"/>
      <c r="AC61" s="84"/>
      <c r="AD61" s="85"/>
      <c r="AE61" s="84"/>
      <c r="AF61" s="85"/>
      <c r="AG61" s="84"/>
      <c r="AH61" s="85"/>
      <c r="AI61" s="84"/>
      <c r="AJ61" s="85"/>
      <c r="AK61" s="84"/>
      <c r="AL61" s="85"/>
      <c r="AM61" s="84">
        <v>1</v>
      </c>
      <c r="AN61" s="85"/>
      <c r="AO61" s="84"/>
      <c r="AP61" s="85"/>
      <c r="AQ61" s="84"/>
      <c r="AR61" s="85"/>
      <c r="AS61" s="84"/>
      <c r="AT61" s="85"/>
      <c r="AU61" s="84"/>
      <c r="AV61" s="85"/>
      <c r="AW61" s="84"/>
      <c r="AX61" s="85"/>
      <c r="AY61" s="84"/>
      <c r="AZ61" s="85"/>
      <c r="BA61" s="84"/>
      <c r="BB61" s="85"/>
      <c r="BC61" s="84"/>
      <c r="BD61" s="85"/>
      <c r="BE61" s="84"/>
      <c r="BF61" s="85"/>
      <c r="BG61" s="84"/>
      <c r="BH61" s="85"/>
      <c r="BI61" s="84"/>
      <c r="BJ61" s="85"/>
      <c r="BK61" s="84"/>
      <c r="BL61" s="85"/>
      <c r="BM61" s="84"/>
      <c r="BN61" s="85"/>
      <c r="BO61" s="84">
        <f t="shared" si="0"/>
        <v>1</v>
      </c>
      <c r="BP61" s="85">
        <f t="shared" si="1"/>
        <v>0</v>
      </c>
    </row>
    <row r="62" spans="2:68" ht="15.75" customHeight="1" x14ac:dyDescent="0.2"/>
    <row r="63" spans="2:68" ht="15.75" customHeight="1" x14ac:dyDescent="0.2"/>
    <row r="64" spans="2:6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7">
    <mergeCell ref="AE2:A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I2:AJ2"/>
    <mergeCell ref="AK2:AL2"/>
    <mergeCell ref="AM2:AN2"/>
    <mergeCell ref="AO2:AP2"/>
    <mergeCell ref="AQ2:AR2"/>
    <mergeCell ref="A27:A34"/>
    <mergeCell ref="A35:A44"/>
    <mergeCell ref="BO2:BP2"/>
    <mergeCell ref="BE2:BF2"/>
    <mergeCell ref="BG2:BH2"/>
    <mergeCell ref="BI2:BJ2"/>
    <mergeCell ref="BK2:BL2"/>
    <mergeCell ref="BM2:BN2"/>
    <mergeCell ref="A4:A26"/>
    <mergeCell ref="AS2:AT2"/>
    <mergeCell ref="AU2:AV2"/>
    <mergeCell ref="AW2:AX2"/>
    <mergeCell ref="AY2:AZ2"/>
    <mergeCell ref="BA2:BB2"/>
    <mergeCell ref="BC2:BD2"/>
    <mergeCell ref="AG2:AH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902C-CBD3-4E0E-84F4-4CF3C94E88A0}">
  <sheetPr>
    <outlinePr summaryBelow="0" summaryRight="0"/>
  </sheetPr>
  <dimension ref="A1:BP1001"/>
  <sheetViews>
    <sheetView zoomScale="120" zoomScaleNormal="120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42578125" defaultRowHeight="15" customHeight="1" x14ac:dyDescent="0.2"/>
  <cols>
    <col min="1" max="1" width="3.28515625" style="23" customWidth="1"/>
    <col min="2" max="2" width="40.140625" style="23" customWidth="1"/>
    <col min="3" max="63" width="6.85546875" style="23" customWidth="1"/>
    <col min="64" max="64" width="6.42578125" style="23" customWidth="1"/>
    <col min="65" max="65" width="7" style="23" customWidth="1"/>
    <col min="66" max="66" width="8.42578125" style="23" customWidth="1"/>
    <col min="67" max="16384" width="12.42578125" style="23"/>
  </cols>
  <sheetData>
    <row r="1" spans="1:68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8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82</v>
      </c>
      <c r="BP2" s="123"/>
    </row>
    <row r="3" spans="1:68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</row>
    <row r="4" spans="1:68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>
        <v>1</v>
      </c>
      <c r="T4" s="32"/>
      <c r="U4" s="31"/>
      <c r="V4" s="32"/>
      <c r="W4" s="31"/>
      <c r="X4" s="32"/>
      <c r="Y4" s="31"/>
      <c r="Z4" s="32"/>
      <c r="AA4" s="31">
        <v>1</v>
      </c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>
        <v>2</v>
      </c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>
        <v>1</v>
      </c>
      <c r="BJ4" s="32"/>
      <c r="BK4" s="31"/>
      <c r="BL4" s="32"/>
      <c r="BM4" s="31"/>
      <c r="BN4" s="32"/>
      <c r="BO4" s="31">
        <f>C4+E4+G4+I4+K4+M4+O4+Q4+S4+U4+W4+Y4+AA4+AC4+AE4+AG4+AI4+AK4+AM4+AO4+AQ4+AS4+AU4+AW4+AY4+BA4+BC4+BE4+BG4+BI4+BK4+BM4</f>
        <v>5</v>
      </c>
      <c r="BP4" s="32">
        <f>D4+F4+H4+J4+L4+N4+P4+R4+T4+V4+X4+Z4+AB4+AD4+AF4+AH4+AJ4+AL4+AN4+AP4+AR4+AT4+AV4+AX4+AZ4+BB4+BD4+BF4+BH4+BJ4+BL4+BN4</f>
        <v>0</v>
      </c>
    </row>
    <row r="5" spans="1:68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>
        <v>1</v>
      </c>
      <c r="BN5" s="35"/>
      <c r="BO5" s="34">
        <f t="shared" ref="BO5:BO53" si="0">C5+E5+G5+I5+K5+M5+O5+Q5+S5+U5+W5+Y5+AA5+AC5+AE5+AG5+AI5+AK5+AM5+AO5+AQ5+AS5+AU5+AW5+AY5+BA5+BC5+BE5+BG5+BI5+BK5+BM5</f>
        <v>1</v>
      </c>
      <c r="BP5" s="35">
        <f t="shared" ref="BP5:BP53" si="1">D5+F5+H5+J5+L5+N5+P5+R5+T5+V5+X5+Z5+AB5+AD5+AF5+AH5+AJ5+AL5+AN5+AP5+AR5+AT5+AV5+AX5+AZ5+BB5+BD5+BF5+BH5+BJ5+BL5+BN5</f>
        <v>0</v>
      </c>
    </row>
    <row r="6" spans="1:68" ht="15.75" customHeight="1" x14ac:dyDescent="0.2">
      <c r="A6" s="132"/>
      <c r="B6" s="33" t="s">
        <v>103</v>
      </c>
      <c r="C6" s="34">
        <v>1</v>
      </c>
      <c r="D6" s="35">
        <v>1</v>
      </c>
      <c r="E6" s="34">
        <v>1</v>
      </c>
      <c r="F6" s="35">
        <v>1</v>
      </c>
      <c r="G6" s="34"/>
      <c r="H6" s="35"/>
      <c r="I6" s="34"/>
      <c r="J6" s="35"/>
      <c r="K6" s="34">
        <v>1</v>
      </c>
      <c r="L6" s="35">
        <v>1</v>
      </c>
      <c r="M6" s="34"/>
      <c r="N6" s="35"/>
      <c r="O6" s="34"/>
      <c r="P6" s="35"/>
      <c r="Q6" s="34"/>
      <c r="R6" s="35"/>
      <c r="S6" s="34">
        <v>1</v>
      </c>
      <c r="T6" s="35">
        <v>3</v>
      </c>
      <c r="U6" s="34"/>
      <c r="V6" s="35"/>
      <c r="W6" s="34"/>
      <c r="X6" s="35"/>
      <c r="Y6" s="34"/>
      <c r="Z6" s="35">
        <v>1</v>
      </c>
      <c r="AA6" s="34">
        <v>2</v>
      </c>
      <c r="AB6" s="35">
        <v>1</v>
      </c>
      <c r="AC6" s="34"/>
      <c r="AD6" s="35"/>
      <c r="AE6" s="34">
        <v>1</v>
      </c>
      <c r="AF6" s="35"/>
      <c r="AG6" s="34"/>
      <c r="AH6" s="35"/>
      <c r="AI6" s="34">
        <v>2</v>
      </c>
      <c r="AJ6" s="35">
        <v>1</v>
      </c>
      <c r="AK6" s="34">
        <v>2</v>
      </c>
      <c r="AL6" s="35">
        <v>1</v>
      </c>
      <c r="AM6" s="34"/>
      <c r="AN6" s="35">
        <v>2</v>
      </c>
      <c r="AO6" s="34"/>
      <c r="AP6" s="35"/>
      <c r="AQ6" s="34">
        <v>2</v>
      </c>
      <c r="AR6" s="35">
        <v>1</v>
      </c>
      <c r="AS6" s="34"/>
      <c r="AT6" s="35"/>
      <c r="AU6" s="34"/>
      <c r="AV6" s="35"/>
      <c r="AW6" s="34">
        <v>1</v>
      </c>
      <c r="AX6" s="35"/>
      <c r="AY6" s="34">
        <v>6</v>
      </c>
      <c r="AZ6" s="35"/>
      <c r="BA6" s="34">
        <v>1</v>
      </c>
      <c r="BB6" s="35"/>
      <c r="BC6" s="34"/>
      <c r="BD6" s="35"/>
      <c r="BE6" s="34"/>
      <c r="BF6" s="35"/>
      <c r="BG6" s="34">
        <v>1</v>
      </c>
      <c r="BH6" s="35">
        <v>2</v>
      </c>
      <c r="BI6" s="34"/>
      <c r="BJ6" s="35"/>
      <c r="BK6" s="34">
        <v>5</v>
      </c>
      <c r="BL6" s="35"/>
      <c r="BM6" s="34"/>
      <c r="BN6" s="35">
        <v>1</v>
      </c>
      <c r="BO6" s="34">
        <f t="shared" si="0"/>
        <v>27</v>
      </c>
      <c r="BP6" s="35">
        <f t="shared" si="1"/>
        <v>16</v>
      </c>
    </row>
    <row r="7" spans="1:68" ht="15.75" customHeight="1" x14ac:dyDescent="0.2">
      <c r="A7" s="132"/>
      <c r="B7" s="33" t="s">
        <v>104</v>
      </c>
      <c r="C7" s="34">
        <v>23</v>
      </c>
      <c r="D7" s="35"/>
      <c r="E7" s="34">
        <v>28</v>
      </c>
      <c r="F7" s="35"/>
      <c r="G7" s="34">
        <v>12</v>
      </c>
      <c r="H7" s="35"/>
      <c r="I7" s="34">
        <v>7</v>
      </c>
      <c r="J7" s="35"/>
      <c r="K7" s="34">
        <v>25</v>
      </c>
      <c r="L7" s="35"/>
      <c r="M7" s="34">
        <v>18</v>
      </c>
      <c r="N7" s="35"/>
      <c r="O7" s="34">
        <v>27</v>
      </c>
      <c r="P7" s="35"/>
      <c r="Q7" s="34">
        <v>23</v>
      </c>
      <c r="R7" s="35"/>
      <c r="S7" s="34">
        <v>12</v>
      </c>
      <c r="T7" s="35"/>
      <c r="U7" s="34">
        <v>21</v>
      </c>
      <c r="V7" s="35"/>
      <c r="W7" s="34">
        <v>31</v>
      </c>
      <c r="X7" s="35"/>
      <c r="Y7" s="34">
        <v>159</v>
      </c>
      <c r="Z7" s="35"/>
      <c r="AA7" s="34">
        <v>1</v>
      </c>
      <c r="AB7" s="35"/>
      <c r="AC7" s="34"/>
      <c r="AD7" s="35"/>
      <c r="AE7" s="34">
        <v>4</v>
      </c>
      <c r="AF7" s="35"/>
      <c r="AG7" s="34">
        <v>13</v>
      </c>
      <c r="AH7" s="35"/>
      <c r="AI7" s="34">
        <v>3</v>
      </c>
      <c r="AJ7" s="35"/>
      <c r="AK7" s="34">
        <v>24</v>
      </c>
      <c r="AL7" s="35"/>
      <c r="AM7" s="34">
        <v>42</v>
      </c>
      <c r="AN7" s="35"/>
      <c r="AO7" s="34">
        <v>13</v>
      </c>
      <c r="AP7" s="35"/>
      <c r="AQ7" s="34">
        <v>62</v>
      </c>
      <c r="AR7" s="35">
        <v>1</v>
      </c>
      <c r="AS7" s="34">
        <v>28</v>
      </c>
      <c r="AT7" s="35"/>
      <c r="AU7" s="34">
        <v>23</v>
      </c>
      <c r="AV7" s="35"/>
      <c r="AW7" s="34">
        <v>7</v>
      </c>
      <c r="AX7" s="35"/>
      <c r="AY7" s="34">
        <v>40</v>
      </c>
      <c r="AZ7" s="35"/>
      <c r="BA7" s="34">
        <v>10</v>
      </c>
      <c r="BB7" s="35"/>
      <c r="BC7" s="34">
        <v>1</v>
      </c>
      <c r="BD7" s="35"/>
      <c r="BE7" s="34">
        <v>14</v>
      </c>
      <c r="BF7" s="35"/>
      <c r="BG7" s="34">
        <v>25</v>
      </c>
      <c r="BH7" s="35"/>
      <c r="BI7" s="34">
        <v>21</v>
      </c>
      <c r="BJ7" s="35"/>
      <c r="BK7" s="34">
        <v>13</v>
      </c>
      <c r="BL7" s="35"/>
      <c r="BM7" s="34">
        <v>23</v>
      </c>
      <c r="BN7" s="35"/>
      <c r="BO7" s="34">
        <f t="shared" si="0"/>
        <v>753</v>
      </c>
      <c r="BP7" s="35">
        <f t="shared" si="1"/>
        <v>1</v>
      </c>
    </row>
    <row r="8" spans="1:68" ht="15.75" customHeight="1" x14ac:dyDescent="0.2">
      <c r="A8" s="132"/>
      <c r="B8" s="33" t="s">
        <v>105</v>
      </c>
      <c r="C8" s="34">
        <v>213</v>
      </c>
      <c r="D8" s="35"/>
      <c r="E8" s="34">
        <v>58</v>
      </c>
      <c r="F8" s="35"/>
      <c r="G8" s="34">
        <v>88</v>
      </c>
      <c r="H8" s="35"/>
      <c r="I8" s="34">
        <v>81</v>
      </c>
      <c r="J8" s="35"/>
      <c r="K8" s="34">
        <v>188</v>
      </c>
      <c r="L8" s="35"/>
      <c r="M8" s="34">
        <v>78</v>
      </c>
      <c r="N8" s="35"/>
      <c r="O8" s="34">
        <v>73</v>
      </c>
      <c r="P8" s="35"/>
      <c r="Q8" s="34">
        <v>50</v>
      </c>
      <c r="R8" s="35"/>
      <c r="S8" s="34">
        <v>120</v>
      </c>
      <c r="T8" s="35"/>
      <c r="U8" s="34">
        <v>92</v>
      </c>
      <c r="V8" s="35"/>
      <c r="W8" s="34">
        <v>67</v>
      </c>
      <c r="X8" s="35"/>
      <c r="Y8" s="34">
        <v>570</v>
      </c>
      <c r="Z8" s="35"/>
      <c r="AA8" s="34"/>
      <c r="AB8" s="35"/>
      <c r="AC8" s="34">
        <v>68</v>
      </c>
      <c r="AD8" s="35"/>
      <c r="AE8" s="34">
        <v>81</v>
      </c>
      <c r="AF8" s="35"/>
      <c r="AG8" s="34">
        <v>100</v>
      </c>
      <c r="AH8" s="35"/>
      <c r="AI8" s="34">
        <v>189</v>
      </c>
      <c r="AJ8" s="35"/>
      <c r="AK8" s="34">
        <v>140</v>
      </c>
      <c r="AL8" s="35"/>
      <c r="AM8" s="34">
        <v>290</v>
      </c>
      <c r="AN8" s="35"/>
      <c r="AO8" s="34">
        <v>140</v>
      </c>
      <c r="AP8" s="35"/>
      <c r="AQ8" s="34">
        <v>214</v>
      </c>
      <c r="AR8" s="35"/>
      <c r="AS8" s="34">
        <v>68</v>
      </c>
      <c r="AT8" s="35"/>
      <c r="AU8" s="34">
        <v>165</v>
      </c>
      <c r="AV8" s="35"/>
      <c r="AW8" s="34">
        <v>62</v>
      </c>
      <c r="AX8" s="35"/>
      <c r="AY8" s="34">
        <v>191</v>
      </c>
      <c r="AZ8" s="35"/>
      <c r="BA8" s="34">
        <v>115</v>
      </c>
      <c r="BB8" s="35"/>
      <c r="BC8" s="34">
        <v>6</v>
      </c>
      <c r="BD8" s="35"/>
      <c r="BE8" s="34">
        <v>77</v>
      </c>
      <c r="BF8" s="35"/>
      <c r="BG8" s="34">
        <v>60</v>
      </c>
      <c r="BH8" s="35"/>
      <c r="BI8" s="34">
        <v>363</v>
      </c>
      <c r="BJ8" s="35"/>
      <c r="BK8" s="34">
        <v>68</v>
      </c>
      <c r="BL8" s="35"/>
      <c r="BM8" s="34">
        <v>100</v>
      </c>
      <c r="BN8" s="35"/>
      <c r="BO8" s="34">
        <f t="shared" si="0"/>
        <v>4175</v>
      </c>
      <c r="BP8" s="35">
        <f t="shared" si="1"/>
        <v>0</v>
      </c>
    </row>
    <row r="9" spans="1:68" ht="15.75" customHeight="1" x14ac:dyDescent="0.2">
      <c r="A9" s="132"/>
      <c r="B9" s="33" t="s">
        <v>106</v>
      </c>
      <c r="C9" s="34">
        <v>1</v>
      </c>
      <c r="D9" s="35"/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>
        <v>1</v>
      </c>
      <c r="R9" s="35"/>
      <c r="S9" s="34">
        <v>2</v>
      </c>
      <c r="T9" s="35"/>
      <c r="U9" s="34">
        <v>1</v>
      </c>
      <c r="V9" s="35"/>
      <c r="W9" s="34">
        <v>1</v>
      </c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>
        <v>1</v>
      </c>
      <c r="AR9" s="35"/>
      <c r="AS9" s="34"/>
      <c r="AT9" s="35"/>
      <c r="AU9" s="34"/>
      <c r="AV9" s="35"/>
      <c r="AW9" s="34">
        <v>1</v>
      </c>
      <c r="AX9" s="35"/>
      <c r="AY9" s="34">
        <v>1</v>
      </c>
      <c r="AZ9" s="35"/>
      <c r="BA9" s="34"/>
      <c r="BB9" s="35"/>
      <c r="BC9" s="34"/>
      <c r="BD9" s="35"/>
      <c r="BE9" s="34"/>
      <c r="BF9" s="35"/>
      <c r="BG9" s="34">
        <v>1</v>
      </c>
      <c r="BH9" s="35"/>
      <c r="BI9" s="34">
        <v>6</v>
      </c>
      <c r="BJ9" s="35"/>
      <c r="BK9" s="34"/>
      <c r="BL9" s="35"/>
      <c r="BM9" s="34">
        <v>1</v>
      </c>
      <c r="BN9" s="35"/>
      <c r="BO9" s="34">
        <f t="shared" si="0"/>
        <v>17</v>
      </c>
      <c r="BP9" s="35">
        <f t="shared" si="1"/>
        <v>0</v>
      </c>
    </row>
    <row r="10" spans="1:68" ht="15.75" customHeight="1" x14ac:dyDescent="0.2">
      <c r="A10" s="132"/>
      <c r="B10" s="33" t="s">
        <v>107</v>
      </c>
      <c r="C10" s="34">
        <v>7</v>
      </c>
      <c r="D10" s="35"/>
      <c r="E10" s="34">
        <v>14</v>
      </c>
      <c r="F10" s="35"/>
      <c r="G10" s="34"/>
      <c r="H10" s="35"/>
      <c r="I10" s="34"/>
      <c r="J10" s="35"/>
      <c r="K10" s="34">
        <v>13</v>
      </c>
      <c r="L10" s="35"/>
      <c r="M10" s="34">
        <v>3</v>
      </c>
      <c r="N10" s="35"/>
      <c r="O10" s="34">
        <v>6</v>
      </c>
      <c r="P10" s="35"/>
      <c r="Q10" s="34">
        <v>2</v>
      </c>
      <c r="R10" s="35"/>
      <c r="S10" s="34">
        <v>3</v>
      </c>
      <c r="T10" s="35"/>
      <c r="U10" s="34">
        <v>5</v>
      </c>
      <c r="V10" s="35"/>
      <c r="W10" s="34">
        <v>2</v>
      </c>
      <c r="X10" s="35"/>
      <c r="Y10" s="34">
        <v>4</v>
      </c>
      <c r="Z10" s="35"/>
      <c r="AA10" s="34"/>
      <c r="AB10" s="35"/>
      <c r="AC10" s="34">
        <v>15</v>
      </c>
      <c r="AD10" s="35"/>
      <c r="AE10" s="34"/>
      <c r="AF10" s="35"/>
      <c r="AG10" s="34">
        <v>2</v>
      </c>
      <c r="AH10" s="35"/>
      <c r="AI10" s="34">
        <v>5</v>
      </c>
      <c r="AJ10" s="35"/>
      <c r="AK10" s="34">
        <v>2</v>
      </c>
      <c r="AL10" s="35"/>
      <c r="AM10" s="34">
        <v>5</v>
      </c>
      <c r="AN10" s="35"/>
      <c r="AO10" s="34">
        <v>4</v>
      </c>
      <c r="AP10" s="35"/>
      <c r="AQ10" s="34">
        <v>2</v>
      </c>
      <c r="AR10" s="35"/>
      <c r="AS10" s="34">
        <v>7</v>
      </c>
      <c r="AT10" s="35"/>
      <c r="AU10" s="34">
        <v>9</v>
      </c>
      <c r="AV10" s="35"/>
      <c r="AW10" s="34">
        <v>8</v>
      </c>
      <c r="AX10" s="35"/>
      <c r="AY10" s="34">
        <v>1</v>
      </c>
      <c r="AZ10" s="35"/>
      <c r="BA10" s="34">
        <v>9</v>
      </c>
      <c r="BB10" s="35"/>
      <c r="BC10" s="34">
        <v>1</v>
      </c>
      <c r="BD10" s="35"/>
      <c r="BE10" s="34">
        <v>1</v>
      </c>
      <c r="BF10" s="35"/>
      <c r="BG10" s="34">
        <v>2</v>
      </c>
      <c r="BH10" s="35"/>
      <c r="BI10" s="34">
        <v>88</v>
      </c>
      <c r="BJ10" s="35"/>
      <c r="BK10" s="34"/>
      <c r="BL10" s="35"/>
      <c r="BM10" s="34">
        <v>6</v>
      </c>
      <c r="BN10" s="35"/>
      <c r="BO10" s="34">
        <f t="shared" si="0"/>
        <v>226</v>
      </c>
      <c r="BP10" s="35">
        <f t="shared" si="1"/>
        <v>0</v>
      </c>
    </row>
    <row r="11" spans="1:68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>
        <v>2</v>
      </c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>
        <f t="shared" si="0"/>
        <v>2</v>
      </c>
      <c r="BP11" s="35">
        <f t="shared" si="1"/>
        <v>0</v>
      </c>
    </row>
    <row r="12" spans="1:68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>
        <v>1</v>
      </c>
      <c r="BJ12" s="35"/>
      <c r="BK12" s="34"/>
      <c r="BL12" s="35"/>
      <c r="BM12" s="34"/>
      <c r="BN12" s="35"/>
      <c r="BO12" s="34">
        <f t="shared" si="0"/>
        <v>1</v>
      </c>
      <c r="BP12" s="35">
        <f t="shared" si="1"/>
        <v>0</v>
      </c>
    </row>
    <row r="13" spans="1:68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>
        <v>1</v>
      </c>
      <c r="T13" s="35"/>
      <c r="U13" s="34"/>
      <c r="V13" s="35"/>
      <c r="W13" s="34"/>
      <c r="X13" s="35"/>
      <c r="Y13" s="34"/>
      <c r="Z13" s="35"/>
      <c r="AA13" s="34">
        <v>1</v>
      </c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>
        <v>1</v>
      </c>
      <c r="AX13" s="35"/>
      <c r="AY13" s="34"/>
      <c r="AZ13" s="35"/>
      <c r="BA13" s="34"/>
      <c r="BB13" s="35"/>
      <c r="BC13" s="34"/>
      <c r="BD13" s="35"/>
      <c r="BE13" s="34"/>
      <c r="BF13" s="35"/>
      <c r="BG13" s="34">
        <v>1</v>
      </c>
      <c r="BH13" s="35"/>
      <c r="BI13" s="34"/>
      <c r="BJ13" s="35"/>
      <c r="BK13" s="34"/>
      <c r="BL13" s="35"/>
      <c r="BM13" s="34"/>
      <c r="BN13" s="35"/>
      <c r="BO13" s="34">
        <f t="shared" si="0"/>
        <v>4</v>
      </c>
      <c r="BP13" s="35">
        <f t="shared" si="1"/>
        <v>0</v>
      </c>
    </row>
    <row r="14" spans="1:68" ht="15.75" customHeight="1" x14ac:dyDescent="0.2">
      <c r="A14" s="132"/>
      <c r="B14" s="33" t="s">
        <v>111</v>
      </c>
      <c r="C14" s="34"/>
      <c r="D14" s="35">
        <v>2</v>
      </c>
      <c r="E14" s="34">
        <v>1</v>
      </c>
      <c r="F14" s="35">
        <v>2</v>
      </c>
      <c r="G14" s="34">
        <v>2</v>
      </c>
      <c r="H14" s="35"/>
      <c r="I14" s="34"/>
      <c r="J14" s="35"/>
      <c r="K14" s="34"/>
      <c r="L14" s="35"/>
      <c r="M14" s="34"/>
      <c r="N14" s="35"/>
      <c r="O14" s="34"/>
      <c r="P14" s="35">
        <v>1</v>
      </c>
      <c r="Q14" s="34">
        <v>1</v>
      </c>
      <c r="R14" s="35">
        <v>3</v>
      </c>
      <c r="S14" s="34"/>
      <c r="T14" s="35"/>
      <c r="U14" s="34"/>
      <c r="V14" s="35">
        <v>2</v>
      </c>
      <c r="W14" s="34"/>
      <c r="X14" s="35"/>
      <c r="Y14" s="34">
        <v>6</v>
      </c>
      <c r="Z14" s="35">
        <v>1</v>
      </c>
      <c r="AA14" s="34">
        <v>5</v>
      </c>
      <c r="AB14" s="35">
        <v>1</v>
      </c>
      <c r="AC14" s="34"/>
      <c r="AD14" s="35"/>
      <c r="AE14" s="34"/>
      <c r="AF14" s="35"/>
      <c r="AG14" s="34"/>
      <c r="AH14" s="35"/>
      <c r="AI14" s="34">
        <v>1</v>
      </c>
      <c r="AJ14" s="35">
        <v>1</v>
      </c>
      <c r="AK14" s="34">
        <v>2</v>
      </c>
      <c r="AL14" s="35">
        <v>4</v>
      </c>
      <c r="AM14" s="34">
        <v>18</v>
      </c>
      <c r="AN14" s="35">
        <v>2</v>
      </c>
      <c r="AO14" s="34"/>
      <c r="AP14" s="35"/>
      <c r="AQ14" s="34"/>
      <c r="AR14" s="35"/>
      <c r="AS14" s="34">
        <v>2</v>
      </c>
      <c r="AT14" s="35">
        <v>10</v>
      </c>
      <c r="AU14" s="34"/>
      <c r="AV14" s="35">
        <v>1</v>
      </c>
      <c r="AW14" s="34">
        <v>1</v>
      </c>
      <c r="AX14" s="35">
        <v>2</v>
      </c>
      <c r="AY14" s="34">
        <v>2</v>
      </c>
      <c r="AZ14" s="35"/>
      <c r="BA14" s="34">
        <v>2</v>
      </c>
      <c r="BB14" s="35">
        <v>2</v>
      </c>
      <c r="BC14" s="34">
        <v>1</v>
      </c>
      <c r="BD14" s="35">
        <v>2</v>
      </c>
      <c r="BE14" s="34"/>
      <c r="BF14" s="35">
        <v>1</v>
      </c>
      <c r="BG14" s="34"/>
      <c r="BH14" s="35"/>
      <c r="BI14" s="34"/>
      <c r="BJ14" s="35"/>
      <c r="BK14" s="34">
        <v>1</v>
      </c>
      <c r="BL14" s="35">
        <v>2</v>
      </c>
      <c r="BM14" s="34"/>
      <c r="BN14" s="35"/>
      <c r="BO14" s="34">
        <f t="shared" si="0"/>
        <v>45</v>
      </c>
      <c r="BP14" s="35">
        <f t="shared" si="1"/>
        <v>39</v>
      </c>
    </row>
    <row r="15" spans="1:68" ht="15.75" customHeight="1" x14ac:dyDescent="0.2">
      <c r="A15" s="132"/>
      <c r="B15" s="33" t="s">
        <v>112</v>
      </c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>
        <v>1</v>
      </c>
      <c r="Z15" s="35"/>
      <c r="AA15" s="34"/>
      <c r="AB15" s="35"/>
      <c r="AC15" s="34">
        <v>2</v>
      </c>
      <c r="AD15" s="35"/>
      <c r="AE15" s="34">
        <v>2</v>
      </c>
      <c r="AF15" s="35"/>
      <c r="AG15" s="34"/>
      <c r="AH15" s="35"/>
      <c r="AI15" s="34"/>
      <c r="AJ15" s="35"/>
      <c r="AK15" s="34">
        <v>3</v>
      </c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>
        <v>1</v>
      </c>
      <c r="AZ15" s="35"/>
      <c r="BA15" s="34">
        <v>1</v>
      </c>
      <c r="BB15" s="35"/>
      <c r="BC15" s="34"/>
      <c r="BD15" s="35"/>
      <c r="BE15" s="34"/>
      <c r="BF15" s="35"/>
      <c r="BG15" s="34"/>
      <c r="BH15" s="35"/>
      <c r="BI15" s="34">
        <v>4</v>
      </c>
      <c r="BJ15" s="35"/>
      <c r="BK15" s="34"/>
      <c r="BL15" s="35"/>
      <c r="BM15" s="34"/>
      <c r="BN15" s="35"/>
      <c r="BO15" s="34">
        <f t="shared" si="0"/>
        <v>14</v>
      </c>
      <c r="BP15" s="35">
        <f t="shared" si="1"/>
        <v>0</v>
      </c>
    </row>
    <row r="16" spans="1:68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>
        <f t="shared" si="0"/>
        <v>0</v>
      </c>
      <c r="BP16" s="35">
        <f t="shared" si="1"/>
        <v>0</v>
      </c>
    </row>
    <row r="17" spans="1:68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>
        <f t="shared" si="0"/>
        <v>0</v>
      </c>
      <c r="BP17" s="35">
        <f t="shared" si="1"/>
        <v>0</v>
      </c>
    </row>
    <row r="18" spans="1:68" ht="15.75" customHeight="1" x14ac:dyDescent="0.2">
      <c r="A18" s="132"/>
      <c r="B18" s="33" t="s">
        <v>115</v>
      </c>
      <c r="C18" s="34">
        <v>5</v>
      </c>
      <c r="D18" s="35"/>
      <c r="E18" s="34">
        <v>7</v>
      </c>
      <c r="F18" s="35"/>
      <c r="G18" s="34">
        <v>3</v>
      </c>
      <c r="H18" s="35"/>
      <c r="I18" s="34">
        <v>1</v>
      </c>
      <c r="J18" s="35"/>
      <c r="K18" s="34">
        <v>17</v>
      </c>
      <c r="L18" s="35"/>
      <c r="M18" s="34">
        <v>3</v>
      </c>
      <c r="N18" s="35"/>
      <c r="O18" s="34"/>
      <c r="P18" s="35"/>
      <c r="Q18" s="34">
        <v>15</v>
      </c>
      <c r="R18" s="35"/>
      <c r="S18" s="34">
        <v>12</v>
      </c>
      <c r="T18" s="35"/>
      <c r="U18" s="34"/>
      <c r="V18" s="35"/>
      <c r="W18" s="34"/>
      <c r="X18" s="35"/>
      <c r="Y18" s="34">
        <v>2</v>
      </c>
      <c r="Z18" s="35"/>
      <c r="AA18" s="34"/>
      <c r="AB18" s="35"/>
      <c r="AC18" s="34">
        <v>4</v>
      </c>
      <c r="AD18" s="35"/>
      <c r="AE18" s="34">
        <v>3</v>
      </c>
      <c r="AF18" s="35"/>
      <c r="AG18" s="34">
        <v>3</v>
      </c>
      <c r="AH18" s="35"/>
      <c r="AI18" s="34">
        <v>2</v>
      </c>
      <c r="AJ18" s="35"/>
      <c r="AK18" s="34">
        <v>2</v>
      </c>
      <c r="AL18" s="35"/>
      <c r="AM18" s="34">
        <v>10</v>
      </c>
      <c r="AN18" s="35"/>
      <c r="AO18" s="34"/>
      <c r="AP18" s="35"/>
      <c r="AQ18" s="34">
        <v>1</v>
      </c>
      <c r="AR18" s="35"/>
      <c r="AS18" s="34"/>
      <c r="AT18" s="35"/>
      <c r="AU18" s="34">
        <v>3</v>
      </c>
      <c r="AV18" s="35"/>
      <c r="AW18" s="34">
        <v>3</v>
      </c>
      <c r="AX18" s="35"/>
      <c r="AY18" s="34">
        <v>6</v>
      </c>
      <c r="AZ18" s="35"/>
      <c r="BA18" s="34"/>
      <c r="BB18" s="35"/>
      <c r="BC18" s="34"/>
      <c r="BD18" s="35"/>
      <c r="BE18" s="34">
        <v>1</v>
      </c>
      <c r="BF18" s="35"/>
      <c r="BG18" s="34">
        <v>2</v>
      </c>
      <c r="BH18" s="35"/>
      <c r="BI18" s="34">
        <v>10</v>
      </c>
      <c r="BJ18" s="35"/>
      <c r="BK18" s="34">
        <v>4</v>
      </c>
      <c r="BL18" s="35"/>
      <c r="BM18" s="34"/>
      <c r="BN18" s="35"/>
      <c r="BO18" s="34">
        <f t="shared" si="0"/>
        <v>119</v>
      </c>
      <c r="BP18" s="35">
        <f t="shared" si="1"/>
        <v>0</v>
      </c>
    </row>
    <row r="19" spans="1:68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>
        <f t="shared" si="0"/>
        <v>0</v>
      </c>
      <c r="BP19" s="35">
        <f t="shared" si="1"/>
        <v>0</v>
      </c>
    </row>
    <row r="20" spans="1:68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>
        <f t="shared" si="0"/>
        <v>0</v>
      </c>
      <c r="BP20" s="35">
        <f t="shared" si="1"/>
        <v>0</v>
      </c>
    </row>
    <row r="21" spans="1:68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>
        <f t="shared" si="0"/>
        <v>0</v>
      </c>
      <c r="BP21" s="35">
        <f t="shared" si="1"/>
        <v>0</v>
      </c>
    </row>
    <row r="22" spans="1:68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>
        <f t="shared" si="0"/>
        <v>0</v>
      </c>
      <c r="BP22" s="35">
        <f t="shared" si="1"/>
        <v>0</v>
      </c>
    </row>
    <row r="23" spans="1:68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>
        <f t="shared" si="0"/>
        <v>0</v>
      </c>
      <c r="BP23" s="35">
        <f t="shared" si="1"/>
        <v>0</v>
      </c>
    </row>
    <row r="24" spans="1:68" ht="15.75" customHeight="1" x14ac:dyDescent="0.2">
      <c r="A24" s="132"/>
      <c r="B24" s="33" t="s">
        <v>121</v>
      </c>
      <c r="C24" s="34">
        <v>20</v>
      </c>
      <c r="D24" s="35"/>
      <c r="E24" s="34">
        <v>2</v>
      </c>
      <c r="F24" s="35"/>
      <c r="G24" s="34">
        <v>3</v>
      </c>
      <c r="H24" s="35"/>
      <c r="I24" s="34">
        <v>3</v>
      </c>
      <c r="J24" s="35"/>
      <c r="K24" s="34">
        <v>13</v>
      </c>
      <c r="L24" s="35"/>
      <c r="M24" s="34">
        <v>6</v>
      </c>
      <c r="N24" s="35"/>
      <c r="O24" s="34">
        <v>6</v>
      </c>
      <c r="P24" s="35"/>
      <c r="Q24" s="34">
        <v>23</v>
      </c>
      <c r="R24" s="35"/>
      <c r="S24" s="34">
        <v>8</v>
      </c>
      <c r="T24" s="35"/>
      <c r="U24" s="34">
        <v>11</v>
      </c>
      <c r="V24" s="35"/>
      <c r="W24" s="34">
        <v>8</v>
      </c>
      <c r="X24" s="35"/>
      <c r="Y24" s="34">
        <v>42</v>
      </c>
      <c r="Z24" s="35"/>
      <c r="AA24" s="34">
        <v>1</v>
      </c>
      <c r="AB24" s="35"/>
      <c r="AC24" s="34">
        <v>5</v>
      </c>
      <c r="AD24" s="35"/>
      <c r="AE24" s="34">
        <v>2</v>
      </c>
      <c r="AF24" s="35"/>
      <c r="AG24" s="34">
        <v>11</v>
      </c>
      <c r="AH24" s="35"/>
      <c r="AI24" s="34"/>
      <c r="AJ24" s="35"/>
      <c r="AK24" s="34">
        <v>7</v>
      </c>
      <c r="AL24" s="35"/>
      <c r="AM24" s="34">
        <v>21</v>
      </c>
      <c r="AN24" s="35"/>
      <c r="AO24" s="34">
        <v>3</v>
      </c>
      <c r="AP24" s="35"/>
      <c r="AQ24" s="34">
        <v>15</v>
      </c>
      <c r="AR24" s="35"/>
      <c r="AS24" s="34">
        <v>5</v>
      </c>
      <c r="AT24" s="35"/>
      <c r="AU24" s="34">
        <v>19</v>
      </c>
      <c r="AV24" s="35"/>
      <c r="AW24" s="34">
        <v>3</v>
      </c>
      <c r="AX24" s="35"/>
      <c r="AY24" s="34">
        <v>12</v>
      </c>
      <c r="AZ24" s="35"/>
      <c r="BA24" s="34">
        <v>4</v>
      </c>
      <c r="BB24" s="35"/>
      <c r="BC24" s="34"/>
      <c r="BD24" s="35"/>
      <c r="BE24" s="34">
        <v>7</v>
      </c>
      <c r="BF24" s="35"/>
      <c r="BG24" s="34">
        <v>2</v>
      </c>
      <c r="BH24" s="35"/>
      <c r="BI24" s="34">
        <v>17</v>
      </c>
      <c r="BJ24" s="35"/>
      <c r="BK24" s="34">
        <v>6</v>
      </c>
      <c r="BL24" s="35"/>
      <c r="BM24" s="34">
        <v>6</v>
      </c>
      <c r="BN24" s="35"/>
      <c r="BO24" s="34">
        <f t="shared" si="0"/>
        <v>291</v>
      </c>
      <c r="BP24" s="35">
        <f t="shared" si="1"/>
        <v>0</v>
      </c>
    </row>
    <row r="25" spans="1:68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>
        <v>1</v>
      </c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>
        <f t="shared" si="0"/>
        <v>1</v>
      </c>
      <c r="BP25" s="35">
        <f t="shared" si="1"/>
        <v>0</v>
      </c>
    </row>
    <row r="26" spans="1:68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>
        <f t="shared" si="0"/>
        <v>0</v>
      </c>
      <c r="BP26" s="38">
        <f t="shared" si="1"/>
        <v>0</v>
      </c>
    </row>
    <row r="27" spans="1:68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>
        <f t="shared" si="0"/>
        <v>0</v>
      </c>
      <c r="BP27" s="41">
        <f t="shared" si="1"/>
        <v>0</v>
      </c>
    </row>
    <row r="28" spans="1:68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>
        <f t="shared" si="0"/>
        <v>0</v>
      </c>
      <c r="BP28" s="35">
        <f t="shared" si="1"/>
        <v>0</v>
      </c>
    </row>
    <row r="29" spans="1:68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>
        <f t="shared" si="0"/>
        <v>0</v>
      </c>
      <c r="BP29" s="35">
        <f t="shared" si="1"/>
        <v>0</v>
      </c>
    </row>
    <row r="30" spans="1:68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>
        <v>5</v>
      </c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>
        <f t="shared" si="0"/>
        <v>5</v>
      </c>
      <c r="BP30" s="35">
        <f t="shared" si="1"/>
        <v>0</v>
      </c>
    </row>
    <row r="31" spans="1:68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>
        <f t="shared" si="0"/>
        <v>0</v>
      </c>
      <c r="BP31" s="35">
        <f t="shared" si="1"/>
        <v>0</v>
      </c>
    </row>
    <row r="32" spans="1:68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>
        <f t="shared" si="0"/>
        <v>0</v>
      </c>
      <c r="BP32" s="35">
        <f t="shared" si="1"/>
        <v>0</v>
      </c>
    </row>
    <row r="33" spans="1:68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>
        <v>1</v>
      </c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>
        <f t="shared" si="0"/>
        <v>1</v>
      </c>
      <c r="BP33" s="35">
        <f t="shared" si="1"/>
        <v>0</v>
      </c>
    </row>
    <row r="34" spans="1:68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>
        <v>1</v>
      </c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>
        <v>1</v>
      </c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>
        <f t="shared" si="0"/>
        <v>2</v>
      </c>
      <c r="BP34" s="38">
        <f t="shared" si="1"/>
        <v>0</v>
      </c>
    </row>
    <row r="35" spans="1:68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>
        <v>1</v>
      </c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>
        <f t="shared" si="0"/>
        <v>1</v>
      </c>
      <c r="BP35" s="35">
        <f t="shared" si="1"/>
        <v>0</v>
      </c>
    </row>
    <row r="36" spans="1:68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>
        <f t="shared" si="0"/>
        <v>0</v>
      </c>
      <c r="BP36" s="35">
        <f t="shared" si="1"/>
        <v>0</v>
      </c>
    </row>
    <row r="37" spans="1:68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>
        <f t="shared" si="0"/>
        <v>0</v>
      </c>
      <c r="BP37" s="35">
        <f t="shared" si="1"/>
        <v>0</v>
      </c>
    </row>
    <row r="38" spans="1:68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>
        <f t="shared" si="0"/>
        <v>0</v>
      </c>
      <c r="BP38" s="35">
        <f t="shared" si="1"/>
        <v>0</v>
      </c>
    </row>
    <row r="39" spans="1:68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>
        <f t="shared" si="0"/>
        <v>0</v>
      </c>
      <c r="BP39" s="35">
        <f t="shared" si="1"/>
        <v>0</v>
      </c>
    </row>
    <row r="40" spans="1:68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>
        <f t="shared" si="0"/>
        <v>0</v>
      </c>
      <c r="BP40" s="35">
        <f t="shared" si="1"/>
        <v>0</v>
      </c>
    </row>
    <row r="41" spans="1:68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>
        <f t="shared" si="0"/>
        <v>0</v>
      </c>
      <c r="BP41" s="35">
        <f t="shared" si="1"/>
        <v>0</v>
      </c>
    </row>
    <row r="42" spans="1:68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>
        <v>1</v>
      </c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>
        <v>1</v>
      </c>
      <c r="BN42" s="35"/>
      <c r="BO42" s="34">
        <f t="shared" si="0"/>
        <v>2</v>
      </c>
      <c r="BP42" s="35">
        <f t="shared" si="1"/>
        <v>0</v>
      </c>
    </row>
    <row r="43" spans="1:68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>
        <f t="shared" si="0"/>
        <v>0</v>
      </c>
      <c r="BP43" s="35">
        <f t="shared" si="1"/>
        <v>0</v>
      </c>
    </row>
    <row r="44" spans="1:68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>
        <f t="shared" si="0"/>
        <v>0</v>
      </c>
      <c r="BP44" s="35">
        <f t="shared" si="1"/>
        <v>0</v>
      </c>
    </row>
    <row r="45" spans="1:68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>
        <f t="shared" si="0"/>
        <v>0</v>
      </c>
      <c r="BP45" s="35">
        <f t="shared" si="1"/>
        <v>0</v>
      </c>
    </row>
    <row r="46" spans="1:68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>
        <f t="shared" si="0"/>
        <v>0</v>
      </c>
      <c r="BP46" s="35">
        <f t="shared" si="1"/>
        <v>0</v>
      </c>
    </row>
    <row r="47" spans="1:68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>
        <f t="shared" si="0"/>
        <v>0</v>
      </c>
      <c r="BP47" s="35">
        <f t="shared" si="1"/>
        <v>0</v>
      </c>
    </row>
    <row r="48" spans="1:68" ht="15.75" customHeight="1" x14ac:dyDescent="0.2">
      <c r="B48" s="33" t="s">
        <v>175</v>
      </c>
      <c r="C48" s="40"/>
      <c r="D48" s="41"/>
      <c r="E48" s="40"/>
      <c r="F48" s="41"/>
      <c r="G48" s="40"/>
      <c r="H48" s="41"/>
      <c r="I48" s="40"/>
      <c r="J48" s="41"/>
      <c r="K48" s="40"/>
      <c r="L48" s="41"/>
      <c r="M48" s="40"/>
      <c r="N48" s="41"/>
      <c r="O48" s="40"/>
      <c r="P48" s="41"/>
      <c r="Q48" s="40"/>
      <c r="R48" s="41"/>
      <c r="S48" s="40">
        <v>2</v>
      </c>
      <c r="T48" s="41"/>
      <c r="U48" s="40"/>
      <c r="V48" s="41"/>
      <c r="W48" s="40"/>
      <c r="X48" s="41"/>
      <c r="Y48" s="40"/>
      <c r="Z48" s="41"/>
      <c r="AA48" s="40"/>
      <c r="AB48" s="41"/>
      <c r="AC48" s="40"/>
      <c r="AD48" s="41"/>
      <c r="AE48" s="40"/>
      <c r="AF48" s="41"/>
      <c r="AG48" s="40"/>
      <c r="AH48" s="41"/>
      <c r="AI48" s="40"/>
      <c r="AJ48" s="41"/>
      <c r="AK48" s="40"/>
      <c r="AL48" s="41"/>
      <c r="AM48" s="40"/>
      <c r="AN48" s="41"/>
      <c r="AO48" s="40"/>
      <c r="AP48" s="41"/>
      <c r="AQ48" s="40"/>
      <c r="AR48" s="41"/>
      <c r="AS48" s="40"/>
      <c r="AT48" s="41"/>
      <c r="AU48" s="40"/>
      <c r="AV48" s="41"/>
      <c r="AW48" s="40"/>
      <c r="AX48" s="41"/>
      <c r="AY48" s="40"/>
      <c r="AZ48" s="41"/>
      <c r="BA48" s="40"/>
      <c r="BB48" s="41"/>
      <c r="BC48" s="40"/>
      <c r="BD48" s="41"/>
      <c r="BE48" s="40"/>
      <c r="BF48" s="41"/>
      <c r="BG48" s="40"/>
      <c r="BH48" s="41"/>
      <c r="BI48" s="40"/>
      <c r="BJ48" s="41"/>
      <c r="BK48" s="40"/>
      <c r="BL48" s="41"/>
      <c r="BM48" s="40"/>
      <c r="BN48" s="41"/>
      <c r="BO48" s="40">
        <f t="shared" si="0"/>
        <v>2</v>
      </c>
      <c r="BP48" s="41">
        <f t="shared" si="1"/>
        <v>0</v>
      </c>
    </row>
    <row r="49" spans="2:68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>
        <f t="shared" si="0"/>
        <v>0</v>
      </c>
      <c r="BP49" s="35">
        <f t="shared" si="1"/>
        <v>0</v>
      </c>
    </row>
    <row r="50" spans="2:68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>
        <f t="shared" si="0"/>
        <v>0</v>
      </c>
      <c r="BP50" s="35">
        <f t="shared" si="1"/>
        <v>0</v>
      </c>
    </row>
    <row r="51" spans="2:68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>
        <f t="shared" si="0"/>
        <v>0</v>
      </c>
      <c r="BP51" s="35">
        <f t="shared" si="1"/>
        <v>0</v>
      </c>
    </row>
    <row r="52" spans="2:68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>
        <f t="shared" si="0"/>
        <v>0</v>
      </c>
      <c r="BP52" s="35">
        <f t="shared" si="1"/>
        <v>0</v>
      </c>
    </row>
    <row r="53" spans="2:68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>
        <f t="shared" si="0"/>
        <v>0</v>
      </c>
      <c r="BP53" s="35">
        <f t="shared" si="1"/>
        <v>0</v>
      </c>
    </row>
    <row r="54" spans="2:68" ht="15.75" customHeight="1" x14ac:dyDescent="0.2"/>
    <row r="55" spans="2:68" ht="15.75" customHeight="1" x14ac:dyDescent="0.2"/>
    <row r="56" spans="2:68" ht="15.75" customHeight="1" x14ac:dyDescent="0.2"/>
    <row r="57" spans="2:68" ht="15.75" customHeight="1" x14ac:dyDescent="0.2"/>
    <row r="58" spans="2:68" ht="15.75" customHeight="1" x14ac:dyDescent="0.2"/>
    <row r="59" spans="2:68" ht="15.75" customHeight="1" x14ac:dyDescent="0.2"/>
    <row r="60" spans="2:68" ht="15.75" customHeight="1" x14ac:dyDescent="0.2"/>
    <row r="61" spans="2:68" ht="15.75" customHeight="1" x14ac:dyDescent="0.2"/>
    <row r="62" spans="2:68" ht="15.75" customHeight="1" x14ac:dyDescent="0.2"/>
    <row r="63" spans="2:68" ht="15.75" customHeight="1" x14ac:dyDescent="0.2"/>
    <row r="64" spans="2:6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7">
    <mergeCell ref="AE2:A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I2:AJ2"/>
    <mergeCell ref="AK2:AL2"/>
    <mergeCell ref="AM2:AN2"/>
    <mergeCell ref="AO2:AP2"/>
    <mergeCell ref="AQ2:AR2"/>
    <mergeCell ref="A27:A34"/>
    <mergeCell ref="A35:A44"/>
    <mergeCell ref="BO2:BP2"/>
    <mergeCell ref="BE2:BF2"/>
    <mergeCell ref="BG2:BH2"/>
    <mergeCell ref="BI2:BJ2"/>
    <mergeCell ref="BK2:BL2"/>
    <mergeCell ref="BM2:BN2"/>
    <mergeCell ref="A4:A26"/>
    <mergeCell ref="AS2:AT2"/>
    <mergeCell ref="AU2:AV2"/>
    <mergeCell ref="AW2:AX2"/>
    <mergeCell ref="AY2:AZ2"/>
    <mergeCell ref="BA2:BB2"/>
    <mergeCell ref="BC2:BD2"/>
    <mergeCell ref="AG2:AH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C7ED-0EC7-4D13-9570-E78C3049F87E}">
  <sheetPr>
    <tabColor rgb="FF92D050"/>
    <outlinePr summaryBelow="0" summaryRight="0"/>
  </sheetPr>
  <dimension ref="A1:T100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2" sqref="K2:L2"/>
    </sheetView>
  </sheetViews>
  <sheetFormatPr defaultColWidth="12.5703125" defaultRowHeight="15" customHeight="1" x14ac:dyDescent="0.2"/>
  <cols>
    <col min="1" max="1" width="3.28515625" customWidth="1"/>
    <col min="2" max="2" width="40.140625" customWidth="1"/>
    <col min="3" max="20" width="6.85546875" customWidth="1"/>
  </cols>
  <sheetData>
    <row r="1" spans="1:20" ht="15.75" customHeight="1" x14ac:dyDescent="0.25">
      <c r="A1" s="1"/>
      <c r="B1" s="2" t="s">
        <v>0</v>
      </c>
      <c r="C1" s="140" t="s">
        <v>83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43"/>
      <c r="P1" s="143"/>
      <c r="Q1" s="143"/>
      <c r="R1" s="143"/>
      <c r="S1" s="117"/>
      <c r="T1" s="117"/>
    </row>
    <row r="2" spans="1:20" ht="15.75" customHeight="1" x14ac:dyDescent="0.2">
      <c r="A2" s="3"/>
      <c r="B2" s="4"/>
      <c r="C2" s="120" t="s">
        <v>92</v>
      </c>
      <c r="D2" s="121"/>
      <c r="E2" s="120" t="s">
        <v>93</v>
      </c>
      <c r="F2" s="121"/>
      <c r="G2" s="120" t="s">
        <v>94</v>
      </c>
      <c r="H2" s="121"/>
      <c r="I2" s="120" t="s">
        <v>95</v>
      </c>
      <c r="J2" s="121"/>
      <c r="K2" s="120" t="s">
        <v>96</v>
      </c>
      <c r="L2" s="119"/>
      <c r="M2" s="120" t="s">
        <v>97</v>
      </c>
      <c r="N2" s="121"/>
      <c r="O2" s="120" t="s">
        <v>273</v>
      </c>
      <c r="P2" s="121"/>
      <c r="Q2" s="120" t="s">
        <v>273</v>
      </c>
      <c r="R2" s="121"/>
      <c r="S2" s="141" t="s">
        <v>82</v>
      </c>
      <c r="T2" s="119"/>
    </row>
    <row r="3" spans="1:20" ht="53.25" customHeight="1" thickBot="1" x14ac:dyDescent="0.25">
      <c r="A3" s="5"/>
      <c r="B3" s="6" t="s">
        <v>31</v>
      </c>
      <c r="C3" s="7" t="s">
        <v>32</v>
      </c>
      <c r="D3" s="8" t="s">
        <v>33</v>
      </c>
      <c r="E3" s="7" t="s">
        <v>32</v>
      </c>
      <c r="F3" s="8" t="s">
        <v>33</v>
      </c>
      <c r="G3" s="7" t="s">
        <v>32</v>
      </c>
      <c r="H3" s="8" t="s">
        <v>33</v>
      </c>
      <c r="I3" s="7" t="s">
        <v>32</v>
      </c>
      <c r="J3" s="8" t="s">
        <v>33</v>
      </c>
      <c r="K3" s="7" t="s">
        <v>32</v>
      </c>
      <c r="L3" s="8" t="s">
        <v>33</v>
      </c>
      <c r="M3" s="7" t="s">
        <v>32</v>
      </c>
      <c r="N3" s="8" t="s">
        <v>33</v>
      </c>
      <c r="O3" s="7" t="s">
        <v>32</v>
      </c>
      <c r="P3" s="8" t="s">
        <v>33</v>
      </c>
      <c r="Q3" s="7" t="s">
        <v>32</v>
      </c>
      <c r="R3" s="8" t="s">
        <v>33</v>
      </c>
      <c r="S3" s="7" t="s">
        <v>32</v>
      </c>
      <c r="T3" s="8" t="s">
        <v>33</v>
      </c>
    </row>
    <row r="4" spans="1:20" ht="15.75" customHeight="1" x14ac:dyDescent="0.2">
      <c r="A4" s="115" t="s">
        <v>34</v>
      </c>
      <c r="B4" s="9" t="s">
        <v>35</v>
      </c>
      <c r="C4" s="10">
        <f>Scheveningen!CO4</f>
        <v>10</v>
      </c>
      <c r="D4" s="11">
        <f>Scheveningen!CP4</f>
        <v>0</v>
      </c>
      <c r="E4" s="10">
        <f>Katwijk!DU4</f>
        <v>7</v>
      </c>
      <c r="F4" s="11">
        <f>Katwijk!DV4</f>
        <v>1</v>
      </c>
      <c r="G4" s="10">
        <f>'Hoek van Holland'!EU4</f>
        <v>35</v>
      </c>
      <c r="H4" s="11">
        <f>'Hoek van Holland'!EV4</f>
        <v>0</v>
      </c>
      <c r="I4" s="10">
        <f>Noordwijk!BQ4</f>
        <v>3</v>
      </c>
      <c r="J4" s="11">
        <f>Noordwijk!BR4</f>
        <v>0</v>
      </c>
      <c r="K4" s="10">
        <f>Ouddorp!DE4</f>
        <v>31</v>
      </c>
      <c r="L4" s="11">
        <f>Ouddorp!DF4</f>
        <v>0</v>
      </c>
      <c r="M4" s="10">
        <f>Monster!BK4</f>
        <v>47</v>
      </c>
      <c r="N4" s="11">
        <f>Monster!BL4</f>
        <v>0</v>
      </c>
      <c r="O4" s="10">
        <f>Monster!BM4</f>
        <v>0</v>
      </c>
      <c r="P4" s="11">
        <f>Monster!BN4</f>
        <v>0</v>
      </c>
      <c r="Q4" s="10">
        <f>Monster!BO4</f>
        <v>0</v>
      </c>
      <c r="R4" s="11">
        <f>Monster!BP4</f>
        <v>0</v>
      </c>
      <c r="S4" s="10">
        <f>C4+E4+G4+I4+K4+M4+O4+Q4</f>
        <v>133</v>
      </c>
      <c r="T4" s="11">
        <f>D4+F4+H4+J4+L4+N4+P4+R4</f>
        <v>1</v>
      </c>
    </row>
    <row r="5" spans="1:20" ht="15.75" customHeight="1" x14ac:dyDescent="0.2">
      <c r="A5" s="113"/>
      <c r="B5" s="12" t="s">
        <v>36</v>
      </c>
      <c r="C5" s="13">
        <f>Scheveningen!CO5</f>
        <v>4</v>
      </c>
      <c r="D5" s="14">
        <f>Scheveningen!CP5</f>
        <v>0</v>
      </c>
      <c r="E5" s="13">
        <f>Katwijk!DU5</f>
        <v>2</v>
      </c>
      <c r="F5" s="14">
        <f>Katwijk!DV5</f>
        <v>1</v>
      </c>
      <c r="G5" s="13">
        <f>'Hoek van Holland'!EU5</f>
        <v>18</v>
      </c>
      <c r="H5" s="14">
        <f>'Hoek van Holland'!EV5</f>
        <v>2</v>
      </c>
      <c r="I5" s="13">
        <f>Noordwijk!BQ5</f>
        <v>2</v>
      </c>
      <c r="J5" s="14">
        <f>Noordwijk!BR5</f>
        <v>0</v>
      </c>
      <c r="K5" s="13">
        <f>Ouddorp!DE5</f>
        <v>5</v>
      </c>
      <c r="L5" s="14">
        <f>Ouddorp!DF5</f>
        <v>0</v>
      </c>
      <c r="M5" s="13">
        <f>Monster!BK5</f>
        <v>13</v>
      </c>
      <c r="N5" s="14">
        <f>Monster!BL5</f>
        <v>0</v>
      </c>
      <c r="O5" s="13">
        <f>Monster!BM5</f>
        <v>0</v>
      </c>
      <c r="P5" s="14">
        <f>Monster!BN5</f>
        <v>0</v>
      </c>
      <c r="Q5" s="13">
        <f>Monster!BO5</f>
        <v>0</v>
      </c>
      <c r="R5" s="14">
        <f>Monster!BP5</f>
        <v>0</v>
      </c>
      <c r="S5" s="13">
        <f t="shared" ref="S5:S67" si="0">C5+E5+G5+I5+K5+M5+O5+Q5</f>
        <v>44</v>
      </c>
      <c r="T5" s="14">
        <f t="shared" ref="T5:T67" si="1">D5+F5+H5+J5+L5+N5+P5+R5</f>
        <v>3</v>
      </c>
    </row>
    <row r="6" spans="1:20" ht="15.75" customHeight="1" x14ac:dyDescent="0.2">
      <c r="A6" s="113"/>
      <c r="B6" s="12" t="s">
        <v>37</v>
      </c>
      <c r="C6" s="13">
        <f>Scheveningen!CO6</f>
        <v>70</v>
      </c>
      <c r="D6" s="14">
        <f>Scheveningen!CP6</f>
        <v>20</v>
      </c>
      <c r="E6" s="13">
        <f>Katwijk!DU6</f>
        <v>19</v>
      </c>
      <c r="F6" s="14">
        <f>Katwijk!DV6</f>
        <v>2</v>
      </c>
      <c r="G6" s="13">
        <f>'Hoek van Holland'!EU6</f>
        <v>285</v>
      </c>
      <c r="H6" s="14">
        <f>'Hoek van Holland'!EV6</f>
        <v>46</v>
      </c>
      <c r="I6" s="13">
        <f>Noordwijk!BQ6</f>
        <v>7</v>
      </c>
      <c r="J6" s="14">
        <f>Noordwijk!BR6</f>
        <v>2</v>
      </c>
      <c r="K6" s="13">
        <f>Ouddorp!DE6</f>
        <v>150</v>
      </c>
      <c r="L6" s="14">
        <f>Ouddorp!DF6</f>
        <v>1</v>
      </c>
      <c r="M6" s="13">
        <f>Monster!BK6</f>
        <v>73</v>
      </c>
      <c r="N6" s="14">
        <f>Monster!BL6</f>
        <v>1</v>
      </c>
      <c r="O6" s="13">
        <f>Monster!BM6</f>
        <v>0</v>
      </c>
      <c r="P6" s="14">
        <f>Monster!BN6</f>
        <v>0</v>
      </c>
      <c r="Q6" s="13">
        <f>Monster!BO6</f>
        <v>0</v>
      </c>
      <c r="R6" s="14">
        <f>Monster!BP6</f>
        <v>0</v>
      </c>
      <c r="S6" s="13">
        <f t="shared" si="0"/>
        <v>604</v>
      </c>
      <c r="T6" s="14">
        <f t="shared" si="1"/>
        <v>72</v>
      </c>
    </row>
    <row r="7" spans="1:20" ht="15.75" customHeight="1" x14ac:dyDescent="0.2">
      <c r="A7" s="113"/>
      <c r="B7" s="12" t="s">
        <v>38</v>
      </c>
      <c r="C7" s="13">
        <f>Scheveningen!CO7</f>
        <v>298</v>
      </c>
      <c r="D7" s="14">
        <f>Scheveningen!CP7</f>
        <v>0</v>
      </c>
      <c r="E7" s="13">
        <f>Katwijk!DU7</f>
        <v>501</v>
      </c>
      <c r="F7" s="14">
        <f>Katwijk!DV7</f>
        <v>30</v>
      </c>
      <c r="G7" s="13">
        <f>'Hoek van Holland'!EU7</f>
        <v>616</v>
      </c>
      <c r="H7" s="14">
        <f>'Hoek van Holland'!EV7</f>
        <v>6</v>
      </c>
      <c r="I7" s="13">
        <f>Noordwijk!BQ7</f>
        <v>434</v>
      </c>
      <c r="J7" s="14">
        <f>Noordwijk!BR7</f>
        <v>5</v>
      </c>
      <c r="K7" s="13">
        <f>Ouddorp!DE7</f>
        <v>1188</v>
      </c>
      <c r="L7" s="14">
        <f>Ouddorp!DF7</f>
        <v>4</v>
      </c>
      <c r="M7" s="13">
        <f>Monster!BK7</f>
        <v>328</v>
      </c>
      <c r="N7" s="14">
        <f>Monster!BL7</f>
        <v>0</v>
      </c>
      <c r="O7" s="13">
        <f>Monster!BM7</f>
        <v>0</v>
      </c>
      <c r="P7" s="14">
        <f>Monster!BN7</f>
        <v>0</v>
      </c>
      <c r="Q7" s="13">
        <f>Monster!BO7</f>
        <v>0</v>
      </c>
      <c r="R7" s="14">
        <f>Monster!BP7</f>
        <v>0</v>
      </c>
      <c r="S7" s="13">
        <f t="shared" si="0"/>
        <v>3365</v>
      </c>
      <c r="T7" s="14">
        <f t="shared" si="1"/>
        <v>45</v>
      </c>
    </row>
    <row r="8" spans="1:20" ht="15.75" customHeight="1" x14ac:dyDescent="0.2">
      <c r="A8" s="113"/>
      <c r="B8" s="12" t="s">
        <v>39</v>
      </c>
      <c r="C8" s="13">
        <f>Scheveningen!CO8</f>
        <v>2195</v>
      </c>
      <c r="D8" s="14">
        <f>Scheveningen!CP8</f>
        <v>4</v>
      </c>
      <c r="E8" s="13">
        <f>Katwijk!DU8</f>
        <v>2139</v>
      </c>
      <c r="F8" s="14">
        <f>Katwijk!DV8</f>
        <v>32</v>
      </c>
      <c r="G8" s="13">
        <f>'Hoek van Holland'!EU8</f>
        <v>4388</v>
      </c>
      <c r="H8" s="14">
        <f>'Hoek van Holland'!EV8</f>
        <v>80</v>
      </c>
      <c r="I8" s="13">
        <f>Noordwijk!BQ8</f>
        <v>2242</v>
      </c>
      <c r="J8" s="14">
        <f>Noordwijk!BR8</f>
        <v>21</v>
      </c>
      <c r="K8" s="13">
        <f>Ouddorp!DE8</f>
        <v>2500</v>
      </c>
      <c r="L8" s="14">
        <f>Ouddorp!DF8</f>
        <v>10</v>
      </c>
      <c r="M8" s="13">
        <f>Monster!BK8</f>
        <v>685</v>
      </c>
      <c r="N8" s="14">
        <f>Monster!BL8</f>
        <v>0</v>
      </c>
      <c r="O8" s="13">
        <f>Monster!BM8</f>
        <v>0</v>
      </c>
      <c r="P8" s="14">
        <f>Monster!BN8</f>
        <v>0</v>
      </c>
      <c r="Q8" s="13">
        <f>Monster!BO8</f>
        <v>0</v>
      </c>
      <c r="R8" s="14">
        <f>Monster!BP8</f>
        <v>0</v>
      </c>
      <c r="S8" s="13">
        <f t="shared" si="0"/>
        <v>14149</v>
      </c>
      <c r="T8" s="14">
        <f t="shared" si="1"/>
        <v>147</v>
      </c>
    </row>
    <row r="9" spans="1:20" ht="15.75" customHeight="1" x14ac:dyDescent="0.2">
      <c r="A9" s="113"/>
      <c r="B9" s="12" t="s">
        <v>40</v>
      </c>
      <c r="C9" s="13">
        <f>Scheveningen!CO9</f>
        <v>355</v>
      </c>
      <c r="D9" s="14">
        <f>Scheveningen!CP9</f>
        <v>0</v>
      </c>
      <c r="E9" s="13">
        <f>Katwijk!DU9</f>
        <v>277</v>
      </c>
      <c r="F9" s="14">
        <f>Katwijk!DV9</f>
        <v>42</v>
      </c>
      <c r="G9" s="13">
        <f>'Hoek van Holland'!EU9</f>
        <v>201</v>
      </c>
      <c r="H9" s="14">
        <f>'Hoek van Holland'!EV9</f>
        <v>3</v>
      </c>
      <c r="I9" s="13">
        <f>Noordwijk!BQ9</f>
        <v>52</v>
      </c>
      <c r="J9" s="14">
        <f>Noordwijk!BR9</f>
        <v>0</v>
      </c>
      <c r="K9" s="13">
        <f>Ouddorp!DE9</f>
        <v>46</v>
      </c>
      <c r="L9" s="14">
        <f>Ouddorp!DF9</f>
        <v>0</v>
      </c>
      <c r="M9" s="13">
        <f>Monster!BK9</f>
        <v>437</v>
      </c>
      <c r="N9" s="14">
        <f>Monster!BL9</f>
        <v>5</v>
      </c>
      <c r="O9" s="13">
        <f>Monster!BM9</f>
        <v>0</v>
      </c>
      <c r="P9" s="14">
        <f>Monster!BN9</f>
        <v>0</v>
      </c>
      <c r="Q9" s="13">
        <f>Monster!BO9</f>
        <v>0</v>
      </c>
      <c r="R9" s="14">
        <f>Monster!BP9</f>
        <v>0</v>
      </c>
      <c r="S9" s="13">
        <f t="shared" si="0"/>
        <v>1368</v>
      </c>
      <c r="T9" s="14">
        <f t="shared" si="1"/>
        <v>50</v>
      </c>
    </row>
    <row r="10" spans="1:20" ht="15.75" customHeight="1" x14ac:dyDescent="0.2">
      <c r="A10" s="113"/>
      <c r="B10" s="12" t="s">
        <v>41</v>
      </c>
      <c r="C10" s="13">
        <f>Scheveningen!CO10</f>
        <v>1382</v>
      </c>
      <c r="D10" s="14">
        <f>Scheveningen!CP10</f>
        <v>0</v>
      </c>
      <c r="E10" s="13">
        <f>Katwijk!DU10</f>
        <v>1560</v>
      </c>
      <c r="F10" s="14">
        <f>Katwijk!DV10</f>
        <v>8</v>
      </c>
      <c r="G10" s="13">
        <f>'Hoek van Holland'!EU10</f>
        <v>105</v>
      </c>
      <c r="H10" s="14">
        <f>'Hoek van Holland'!EV10</f>
        <v>0</v>
      </c>
      <c r="I10" s="13">
        <f>Noordwijk!BQ10</f>
        <v>278</v>
      </c>
      <c r="J10" s="14">
        <f>Noordwijk!BR10</f>
        <v>0</v>
      </c>
      <c r="K10" s="13">
        <f>Ouddorp!DE10</f>
        <v>261</v>
      </c>
      <c r="L10" s="14">
        <f>Ouddorp!DF10</f>
        <v>0</v>
      </c>
      <c r="M10" s="13">
        <f>Monster!BK10</f>
        <v>494</v>
      </c>
      <c r="N10" s="14">
        <f>Monster!BL10</f>
        <v>1</v>
      </c>
      <c r="O10" s="13">
        <f>Monster!BM10</f>
        <v>0</v>
      </c>
      <c r="P10" s="14">
        <f>Monster!BN10</f>
        <v>0</v>
      </c>
      <c r="Q10" s="13">
        <f>Monster!BO10</f>
        <v>0</v>
      </c>
      <c r="R10" s="14">
        <f>Monster!BP10</f>
        <v>0</v>
      </c>
      <c r="S10" s="13">
        <f t="shared" si="0"/>
        <v>4080</v>
      </c>
      <c r="T10" s="14">
        <f t="shared" si="1"/>
        <v>9</v>
      </c>
    </row>
    <row r="11" spans="1:20" ht="15.75" customHeight="1" x14ac:dyDescent="0.2">
      <c r="A11" s="113"/>
      <c r="B11" s="12" t="s">
        <v>42</v>
      </c>
      <c r="C11" s="13">
        <f>Scheveningen!CO11</f>
        <v>0</v>
      </c>
      <c r="D11" s="14">
        <f>Scheveningen!CP11</f>
        <v>0</v>
      </c>
      <c r="E11" s="13">
        <f>Katwijk!DU11</f>
        <v>18</v>
      </c>
      <c r="F11" s="14">
        <f>Katwijk!DV11</f>
        <v>2</v>
      </c>
      <c r="G11" s="13">
        <f>'Hoek van Holland'!EU11</f>
        <v>0</v>
      </c>
      <c r="H11" s="14">
        <f>'Hoek van Holland'!EV11</f>
        <v>0</v>
      </c>
      <c r="I11" s="13">
        <f>Noordwijk!BQ11</f>
        <v>0</v>
      </c>
      <c r="J11" s="14">
        <f>Noordwijk!BR11</f>
        <v>0</v>
      </c>
      <c r="K11" s="13">
        <f>Ouddorp!DE11</f>
        <v>12</v>
      </c>
      <c r="L11" s="14">
        <f>Ouddorp!DF11</f>
        <v>0</v>
      </c>
      <c r="M11" s="13">
        <f>Monster!BK11</f>
        <v>6</v>
      </c>
      <c r="N11" s="14">
        <f>Monster!BL11</f>
        <v>6</v>
      </c>
      <c r="O11" s="13">
        <f>Monster!BM11</f>
        <v>0</v>
      </c>
      <c r="P11" s="14">
        <f>Monster!BN11</f>
        <v>0</v>
      </c>
      <c r="Q11" s="13">
        <f>Monster!BO11</f>
        <v>0</v>
      </c>
      <c r="R11" s="14">
        <f>Monster!BP11</f>
        <v>0</v>
      </c>
      <c r="S11" s="13">
        <f t="shared" si="0"/>
        <v>36</v>
      </c>
      <c r="T11" s="14">
        <f t="shared" si="1"/>
        <v>8</v>
      </c>
    </row>
    <row r="12" spans="1:20" ht="15.75" customHeight="1" x14ac:dyDescent="0.2">
      <c r="A12" s="113"/>
      <c r="B12" s="12" t="s">
        <v>43</v>
      </c>
      <c r="C12" s="13">
        <f>Scheveningen!CO12</f>
        <v>34</v>
      </c>
      <c r="D12" s="14">
        <f>Scheveningen!CP12</f>
        <v>0</v>
      </c>
      <c r="E12" s="13">
        <f>Katwijk!DU12</f>
        <v>18</v>
      </c>
      <c r="F12" s="14">
        <f>Katwijk!DV12</f>
        <v>0</v>
      </c>
      <c r="G12" s="13">
        <f>'Hoek van Holland'!EU12</f>
        <v>106</v>
      </c>
      <c r="H12" s="14">
        <f>'Hoek van Holland'!EV12</f>
        <v>4</v>
      </c>
      <c r="I12" s="13">
        <f>Noordwijk!BQ12</f>
        <v>24</v>
      </c>
      <c r="J12" s="14">
        <f>Noordwijk!BR12</f>
        <v>0</v>
      </c>
      <c r="K12" s="13">
        <f>Ouddorp!DE12</f>
        <v>185</v>
      </c>
      <c r="L12" s="14">
        <f>Ouddorp!DF12</f>
        <v>0</v>
      </c>
      <c r="M12" s="13">
        <f>Monster!BK12</f>
        <v>3</v>
      </c>
      <c r="N12" s="14">
        <f>Monster!BL12</f>
        <v>0</v>
      </c>
      <c r="O12" s="13">
        <f>Monster!BM12</f>
        <v>0</v>
      </c>
      <c r="P12" s="14">
        <f>Monster!BN12</f>
        <v>0</v>
      </c>
      <c r="Q12" s="13">
        <f>Monster!BO12</f>
        <v>0</v>
      </c>
      <c r="R12" s="14">
        <f>Monster!BP12</f>
        <v>0</v>
      </c>
      <c r="S12" s="13">
        <f t="shared" si="0"/>
        <v>370</v>
      </c>
      <c r="T12" s="14">
        <f t="shared" si="1"/>
        <v>4</v>
      </c>
    </row>
    <row r="13" spans="1:20" ht="15.75" customHeight="1" x14ac:dyDescent="0.2">
      <c r="A13" s="113"/>
      <c r="B13" s="12" t="s">
        <v>44</v>
      </c>
      <c r="C13" s="13">
        <f>Scheveningen!CO13</f>
        <v>36</v>
      </c>
      <c r="D13" s="14">
        <f>Scheveningen!CP13</f>
        <v>0</v>
      </c>
      <c r="E13" s="13">
        <f>Katwijk!DU13</f>
        <v>4</v>
      </c>
      <c r="F13" s="14">
        <f>Katwijk!DV13</f>
        <v>4</v>
      </c>
      <c r="G13" s="13">
        <f>'Hoek van Holland'!EU13</f>
        <v>198</v>
      </c>
      <c r="H13" s="14">
        <f>'Hoek van Holland'!EV13</f>
        <v>2</v>
      </c>
      <c r="I13" s="13">
        <f>Noordwijk!BQ13</f>
        <v>3</v>
      </c>
      <c r="J13" s="14">
        <f>Noordwijk!BR13</f>
        <v>0</v>
      </c>
      <c r="K13" s="13">
        <f>Ouddorp!DE13</f>
        <v>49</v>
      </c>
      <c r="L13" s="14">
        <f>Ouddorp!DF13</f>
        <v>11</v>
      </c>
      <c r="M13" s="13">
        <f>Monster!BK13</f>
        <v>5</v>
      </c>
      <c r="N13" s="14">
        <f>Monster!BL13</f>
        <v>0</v>
      </c>
      <c r="O13" s="13">
        <f>Monster!BM13</f>
        <v>0</v>
      </c>
      <c r="P13" s="14">
        <f>Monster!BN13</f>
        <v>0</v>
      </c>
      <c r="Q13" s="13">
        <f>Monster!BO13</f>
        <v>0</v>
      </c>
      <c r="R13" s="14">
        <f>Monster!BP13</f>
        <v>0</v>
      </c>
      <c r="S13" s="13">
        <f t="shared" si="0"/>
        <v>295</v>
      </c>
      <c r="T13" s="14">
        <f t="shared" si="1"/>
        <v>17</v>
      </c>
    </row>
    <row r="14" spans="1:20" ht="15.75" customHeight="1" x14ac:dyDescent="0.2">
      <c r="A14" s="113"/>
      <c r="B14" s="12" t="s">
        <v>45</v>
      </c>
      <c r="C14" s="13">
        <f>Scheveningen!CO14</f>
        <v>122</v>
      </c>
      <c r="D14" s="14">
        <f>Scheveningen!CP14</f>
        <v>159</v>
      </c>
      <c r="E14" s="13">
        <f>Katwijk!DU14</f>
        <v>153</v>
      </c>
      <c r="F14" s="14">
        <f>Katwijk!DV14</f>
        <v>198</v>
      </c>
      <c r="G14" s="13">
        <f>'Hoek van Holland'!EU14</f>
        <v>999</v>
      </c>
      <c r="H14" s="14">
        <f>'Hoek van Holland'!EV14</f>
        <v>250</v>
      </c>
      <c r="I14" s="13">
        <f>Noordwijk!BQ14</f>
        <v>103</v>
      </c>
      <c r="J14" s="14">
        <f>Noordwijk!BR14</f>
        <v>141</v>
      </c>
      <c r="K14" s="13">
        <f>Ouddorp!DE14</f>
        <v>680</v>
      </c>
      <c r="L14" s="14">
        <f>Ouddorp!DF14</f>
        <v>242</v>
      </c>
      <c r="M14" s="13">
        <f>Monster!BK14</f>
        <v>98</v>
      </c>
      <c r="N14" s="14">
        <f>Monster!BL14</f>
        <v>52</v>
      </c>
      <c r="O14" s="13">
        <f>Monster!BM14</f>
        <v>0</v>
      </c>
      <c r="P14" s="14">
        <f>Monster!BN14</f>
        <v>0</v>
      </c>
      <c r="Q14" s="13">
        <f>Monster!BO14</f>
        <v>0</v>
      </c>
      <c r="R14" s="14">
        <f>Monster!BP14</f>
        <v>0</v>
      </c>
      <c r="S14" s="13">
        <f t="shared" si="0"/>
        <v>2155</v>
      </c>
      <c r="T14" s="14">
        <f t="shared" si="1"/>
        <v>1042</v>
      </c>
    </row>
    <row r="15" spans="1:20" ht="15.75" customHeight="1" x14ac:dyDescent="0.2">
      <c r="A15" s="113"/>
      <c r="B15" s="12" t="s">
        <v>46</v>
      </c>
      <c r="C15" s="13">
        <f>Scheveningen!CO15</f>
        <v>79</v>
      </c>
      <c r="D15" s="14">
        <f>Scheveningen!CP15</f>
        <v>14</v>
      </c>
      <c r="E15" s="13">
        <f>Katwijk!DU15</f>
        <v>69</v>
      </c>
      <c r="F15" s="14">
        <f>Katwijk!DV15</f>
        <v>13</v>
      </c>
      <c r="G15" s="13">
        <f>'Hoek van Holland'!EU15</f>
        <v>83</v>
      </c>
      <c r="H15" s="14">
        <f>'Hoek van Holland'!EV15</f>
        <v>37</v>
      </c>
      <c r="I15" s="13">
        <f>Noordwijk!BQ15</f>
        <v>45</v>
      </c>
      <c r="J15" s="14">
        <f>Noordwijk!BR15</f>
        <v>27</v>
      </c>
      <c r="K15" s="13">
        <f>Ouddorp!DE15</f>
        <v>135</v>
      </c>
      <c r="L15" s="14">
        <f>Ouddorp!DF15</f>
        <v>9</v>
      </c>
      <c r="M15" s="13">
        <f>Monster!BK15</f>
        <v>67</v>
      </c>
      <c r="N15" s="14">
        <f>Monster!BL15</f>
        <v>0</v>
      </c>
      <c r="O15" s="13">
        <f>Monster!BM15</f>
        <v>0</v>
      </c>
      <c r="P15" s="14">
        <f>Monster!BN15</f>
        <v>0</v>
      </c>
      <c r="Q15" s="13">
        <f>Monster!BO15</f>
        <v>0</v>
      </c>
      <c r="R15" s="14">
        <f>Monster!BP15</f>
        <v>0</v>
      </c>
      <c r="S15" s="13">
        <f t="shared" si="0"/>
        <v>478</v>
      </c>
      <c r="T15" s="14">
        <f t="shared" si="1"/>
        <v>100</v>
      </c>
    </row>
    <row r="16" spans="1:20" ht="15.75" customHeight="1" x14ac:dyDescent="0.2">
      <c r="A16" s="113"/>
      <c r="B16" s="12" t="s">
        <v>47</v>
      </c>
      <c r="C16" s="13">
        <f>Scheveningen!CO16</f>
        <v>7</v>
      </c>
      <c r="D16" s="14">
        <f>Scheveningen!CP16</f>
        <v>0</v>
      </c>
      <c r="E16" s="13">
        <f>Katwijk!DU16</f>
        <v>8</v>
      </c>
      <c r="F16" s="14">
        <f>Katwijk!DV16</f>
        <v>0</v>
      </c>
      <c r="G16" s="13">
        <f>'Hoek van Holland'!EU16</f>
        <v>18</v>
      </c>
      <c r="H16" s="14">
        <f>'Hoek van Holland'!EV16</f>
        <v>3</v>
      </c>
      <c r="I16" s="13">
        <f>Noordwijk!BQ16</f>
        <v>4</v>
      </c>
      <c r="J16" s="14">
        <f>Noordwijk!BR16</f>
        <v>3</v>
      </c>
      <c r="K16" s="13">
        <f>Ouddorp!DE16</f>
        <v>58</v>
      </c>
      <c r="L16" s="14">
        <f>Ouddorp!DF16</f>
        <v>0</v>
      </c>
      <c r="M16" s="13">
        <f>Monster!BK16</f>
        <v>0</v>
      </c>
      <c r="N16" s="14">
        <f>Monster!BL16</f>
        <v>0</v>
      </c>
      <c r="O16" s="13">
        <f>Monster!BM16</f>
        <v>0</v>
      </c>
      <c r="P16" s="14">
        <f>Monster!BN16</f>
        <v>0</v>
      </c>
      <c r="Q16" s="13">
        <f>Monster!BO16</f>
        <v>0</v>
      </c>
      <c r="R16" s="14">
        <f>Monster!BP16</f>
        <v>0</v>
      </c>
      <c r="S16" s="13">
        <f t="shared" si="0"/>
        <v>95</v>
      </c>
      <c r="T16" s="14">
        <f t="shared" si="1"/>
        <v>6</v>
      </c>
    </row>
    <row r="17" spans="1:20" ht="15.75" customHeight="1" x14ac:dyDescent="0.2">
      <c r="A17" s="113"/>
      <c r="B17" s="12" t="s">
        <v>48</v>
      </c>
      <c r="C17" s="13">
        <f>Scheveningen!CO17</f>
        <v>3</v>
      </c>
      <c r="D17" s="14">
        <f>Scheveningen!CP17</f>
        <v>0</v>
      </c>
      <c r="E17" s="13">
        <f>Katwijk!DU17</f>
        <v>23</v>
      </c>
      <c r="F17" s="14">
        <f>Katwijk!DV17</f>
        <v>1</v>
      </c>
      <c r="G17" s="13">
        <f>'Hoek van Holland'!EU17</f>
        <v>28</v>
      </c>
      <c r="H17" s="14">
        <f>'Hoek van Holland'!EV17</f>
        <v>43</v>
      </c>
      <c r="I17" s="13">
        <f>Noordwijk!BQ17</f>
        <v>3</v>
      </c>
      <c r="J17" s="14">
        <f>Noordwijk!BR17</f>
        <v>3</v>
      </c>
      <c r="K17" s="13">
        <f>Ouddorp!DE17</f>
        <v>25</v>
      </c>
      <c r="L17" s="14">
        <f>Ouddorp!DF17</f>
        <v>0</v>
      </c>
      <c r="M17" s="13">
        <f>Monster!BK17</f>
        <v>17</v>
      </c>
      <c r="N17" s="14">
        <f>Monster!BL17</f>
        <v>0</v>
      </c>
      <c r="O17" s="13">
        <f>Monster!BM17</f>
        <v>0</v>
      </c>
      <c r="P17" s="14">
        <f>Monster!BN17</f>
        <v>0</v>
      </c>
      <c r="Q17" s="13">
        <f>Monster!BO17</f>
        <v>0</v>
      </c>
      <c r="R17" s="14">
        <f>Monster!BP17</f>
        <v>0</v>
      </c>
      <c r="S17" s="13">
        <f t="shared" si="0"/>
        <v>99</v>
      </c>
      <c r="T17" s="14">
        <f t="shared" si="1"/>
        <v>47</v>
      </c>
    </row>
    <row r="18" spans="1:20" ht="15.75" customHeight="1" x14ac:dyDescent="0.2">
      <c r="A18" s="113"/>
      <c r="B18" s="12" t="s">
        <v>49</v>
      </c>
      <c r="C18" s="13">
        <f>Scheveningen!CO18</f>
        <v>70</v>
      </c>
      <c r="D18" s="14">
        <f>Scheveningen!CP18</f>
        <v>0</v>
      </c>
      <c r="E18" s="13">
        <f>Katwijk!DU18</f>
        <v>321</v>
      </c>
      <c r="F18" s="14">
        <f>Katwijk!DV18</f>
        <v>6</v>
      </c>
      <c r="G18" s="13">
        <f>'Hoek van Holland'!EU18</f>
        <v>106</v>
      </c>
      <c r="H18" s="14">
        <f>'Hoek van Holland'!EV18</f>
        <v>5</v>
      </c>
      <c r="I18" s="13">
        <f>Noordwijk!BQ18</f>
        <v>43</v>
      </c>
      <c r="J18" s="14">
        <f>Noordwijk!BR18</f>
        <v>1</v>
      </c>
      <c r="K18" s="13">
        <f>Ouddorp!DE18</f>
        <v>184</v>
      </c>
      <c r="L18" s="14">
        <f>Ouddorp!DF18</f>
        <v>1</v>
      </c>
      <c r="M18" s="13">
        <f>Monster!BK18</f>
        <v>100</v>
      </c>
      <c r="N18" s="14">
        <f>Monster!BL18</f>
        <v>0</v>
      </c>
      <c r="O18" s="13">
        <f>Monster!BM18</f>
        <v>0</v>
      </c>
      <c r="P18" s="14">
        <f>Monster!BN18</f>
        <v>0</v>
      </c>
      <c r="Q18" s="13">
        <f>Monster!BO18</f>
        <v>0</v>
      </c>
      <c r="R18" s="14">
        <f>Monster!BP18</f>
        <v>0</v>
      </c>
      <c r="S18" s="13">
        <f t="shared" si="0"/>
        <v>824</v>
      </c>
      <c r="T18" s="14">
        <f t="shared" si="1"/>
        <v>13</v>
      </c>
    </row>
    <row r="19" spans="1:20" ht="15.75" customHeight="1" x14ac:dyDescent="0.2">
      <c r="A19" s="113"/>
      <c r="B19" s="12" t="s">
        <v>50</v>
      </c>
      <c r="C19" s="13">
        <f>Scheveningen!CO19</f>
        <v>0</v>
      </c>
      <c r="D19" s="14">
        <f>Scheveningen!CP19</f>
        <v>0</v>
      </c>
      <c r="E19" s="13">
        <f>Katwijk!DU19</f>
        <v>106</v>
      </c>
      <c r="F19" s="14">
        <f>Katwijk!DV19</f>
        <v>1</v>
      </c>
      <c r="G19" s="13">
        <f>'Hoek van Holland'!EU19</f>
        <v>7</v>
      </c>
      <c r="H19" s="14">
        <f>'Hoek van Holland'!EV19</f>
        <v>8</v>
      </c>
      <c r="I19" s="13">
        <f>Noordwijk!BQ19</f>
        <v>4</v>
      </c>
      <c r="J19" s="14">
        <f>Noordwijk!BR19</f>
        <v>0</v>
      </c>
      <c r="K19" s="13">
        <f>Ouddorp!DE19</f>
        <v>27</v>
      </c>
      <c r="L19" s="14">
        <f>Ouddorp!DF19</f>
        <v>0</v>
      </c>
      <c r="M19" s="13">
        <f>Monster!BK19</f>
        <v>27</v>
      </c>
      <c r="N19" s="14">
        <f>Monster!BL19</f>
        <v>0</v>
      </c>
      <c r="O19" s="13">
        <f>Monster!BM19</f>
        <v>0</v>
      </c>
      <c r="P19" s="14">
        <f>Monster!BN19</f>
        <v>0</v>
      </c>
      <c r="Q19" s="13">
        <f>Monster!BO19</f>
        <v>0</v>
      </c>
      <c r="R19" s="14">
        <f>Monster!BP19</f>
        <v>0</v>
      </c>
      <c r="S19" s="13">
        <f t="shared" si="0"/>
        <v>171</v>
      </c>
      <c r="T19" s="14">
        <f t="shared" si="1"/>
        <v>9</v>
      </c>
    </row>
    <row r="20" spans="1:20" ht="15.75" customHeight="1" x14ac:dyDescent="0.2">
      <c r="A20" s="113"/>
      <c r="B20" s="12" t="s">
        <v>51</v>
      </c>
      <c r="C20" s="13">
        <f>Scheveningen!CO20</f>
        <v>10</v>
      </c>
      <c r="D20" s="14">
        <f>Scheveningen!CP20</f>
        <v>0</v>
      </c>
      <c r="E20" s="13">
        <f>Katwijk!DU20</f>
        <v>35</v>
      </c>
      <c r="F20" s="14">
        <f>Katwijk!DV20</f>
        <v>81</v>
      </c>
      <c r="G20" s="13">
        <f>'Hoek van Holland'!EU20</f>
        <v>2</v>
      </c>
      <c r="H20" s="14">
        <f>'Hoek van Holland'!EV20</f>
        <v>0</v>
      </c>
      <c r="I20" s="13">
        <f>Noordwijk!BQ20</f>
        <v>0</v>
      </c>
      <c r="J20" s="14">
        <f>Noordwijk!BR20</f>
        <v>0</v>
      </c>
      <c r="K20" s="13">
        <f>Ouddorp!DE20</f>
        <v>84</v>
      </c>
      <c r="L20" s="14">
        <f>Ouddorp!DF20</f>
        <v>3</v>
      </c>
      <c r="M20" s="13">
        <f>Monster!BK20</f>
        <v>33</v>
      </c>
      <c r="N20" s="14">
        <f>Monster!BL20</f>
        <v>0</v>
      </c>
      <c r="O20" s="13">
        <f>Monster!BM20</f>
        <v>0</v>
      </c>
      <c r="P20" s="14">
        <f>Monster!BN20</f>
        <v>0</v>
      </c>
      <c r="Q20" s="13">
        <f>Monster!BO20</f>
        <v>0</v>
      </c>
      <c r="R20" s="14">
        <f>Monster!BP20</f>
        <v>0</v>
      </c>
      <c r="S20" s="13">
        <f t="shared" si="0"/>
        <v>164</v>
      </c>
      <c r="T20" s="14">
        <f t="shared" si="1"/>
        <v>84</v>
      </c>
    </row>
    <row r="21" spans="1:20" ht="15.75" customHeight="1" x14ac:dyDescent="0.2">
      <c r="A21" s="113"/>
      <c r="B21" s="12" t="s">
        <v>52</v>
      </c>
      <c r="C21" s="13">
        <f>Scheveningen!CO21</f>
        <v>4</v>
      </c>
      <c r="D21" s="14">
        <f>Scheveningen!CP21</f>
        <v>0</v>
      </c>
      <c r="E21" s="13">
        <f>Katwijk!DU21</f>
        <v>3</v>
      </c>
      <c r="F21" s="14">
        <f>Katwijk!DV21</f>
        <v>0</v>
      </c>
      <c r="G21" s="13">
        <f>'Hoek van Holland'!EU21</f>
        <v>7</v>
      </c>
      <c r="H21" s="14">
        <f>'Hoek van Holland'!EV21</f>
        <v>4</v>
      </c>
      <c r="I21" s="13">
        <f>Noordwijk!BQ21</f>
        <v>4</v>
      </c>
      <c r="J21" s="14">
        <f>Noordwijk!BR21</f>
        <v>0</v>
      </c>
      <c r="K21" s="13">
        <f>Ouddorp!DE21</f>
        <v>120</v>
      </c>
      <c r="L21" s="14">
        <f>Ouddorp!DF21</f>
        <v>22</v>
      </c>
      <c r="M21" s="13">
        <f>Monster!BK21</f>
        <v>1</v>
      </c>
      <c r="N21" s="14">
        <f>Monster!BL21</f>
        <v>0</v>
      </c>
      <c r="O21" s="13">
        <f>Monster!BM21</f>
        <v>0</v>
      </c>
      <c r="P21" s="14">
        <f>Monster!BN21</f>
        <v>0</v>
      </c>
      <c r="Q21" s="13">
        <f>Monster!BO21</f>
        <v>0</v>
      </c>
      <c r="R21" s="14">
        <f>Monster!BP21</f>
        <v>0</v>
      </c>
      <c r="S21" s="13">
        <f t="shared" si="0"/>
        <v>139</v>
      </c>
      <c r="T21" s="14">
        <f t="shared" si="1"/>
        <v>26</v>
      </c>
    </row>
    <row r="22" spans="1:20" ht="15.75" customHeight="1" x14ac:dyDescent="0.2">
      <c r="A22" s="113"/>
      <c r="B22" s="12" t="s">
        <v>53</v>
      </c>
      <c r="C22" s="13">
        <f>Scheveningen!CO22</f>
        <v>0</v>
      </c>
      <c r="D22" s="14">
        <f>Scheveningen!CP22</f>
        <v>0</v>
      </c>
      <c r="E22" s="13">
        <f>Katwijk!DU22</f>
        <v>0</v>
      </c>
      <c r="F22" s="14">
        <f>Katwijk!DV22</f>
        <v>1</v>
      </c>
      <c r="G22" s="13">
        <f>'Hoek van Holland'!EU22</f>
        <v>3</v>
      </c>
      <c r="H22" s="14">
        <f>'Hoek van Holland'!EV22</f>
        <v>0</v>
      </c>
      <c r="I22" s="13">
        <f>Noordwijk!BQ22</f>
        <v>1</v>
      </c>
      <c r="J22" s="14">
        <f>Noordwijk!BR22</f>
        <v>0</v>
      </c>
      <c r="K22" s="13">
        <f>Ouddorp!DE22</f>
        <v>32</v>
      </c>
      <c r="L22" s="14">
        <f>Ouddorp!DF22</f>
        <v>0</v>
      </c>
      <c r="M22" s="13">
        <f>Monster!BK22</f>
        <v>2</v>
      </c>
      <c r="N22" s="14">
        <f>Monster!BL22</f>
        <v>0</v>
      </c>
      <c r="O22" s="13">
        <f>Monster!BM22</f>
        <v>0</v>
      </c>
      <c r="P22" s="14">
        <f>Monster!BN22</f>
        <v>0</v>
      </c>
      <c r="Q22" s="13">
        <f>Monster!BO22</f>
        <v>0</v>
      </c>
      <c r="R22" s="14">
        <f>Monster!BP22</f>
        <v>0</v>
      </c>
      <c r="S22" s="13">
        <f t="shared" si="0"/>
        <v>38</v>
      </c>
      <c r="T22" s="14">
        <f t="shared" si="1"/>
        <v>1</v>
      </c>
    </row>
    <row r="23" spans="1:20" ht="15.75" customHeight="1" x14ac:dyDescent="0.2">
      <c r="A23" s="113"/>
      <c r="B23" s="12" t="s">
        <v>54</v>
      </c>
      <c r="C23" s="13">
        <f>Scheveningen!CO23</f>
        <v>0</v>
      </c>
      <c r="D23" s="14">
        <f>Scheveningen!CP23</f>
        <v>0</v>
      </c>
      <c r="E23" s="13">
        <f>Katwijk!DU23</f>
        <v>6</v>
      </c>
      <c r="F23" s="14">
        <f>Katwijk!DV23</f>
        <v>3</v>
      </c>
      <c r="G23" s="13">
        <f>'Hoek van Holland'!EU23</f>
        <v>0</v>
      </c>
      <c r="H23" s="14">
        <f>'Hoek van Holland'!EV23</f>
        <v>0</v>
      </c>
      <c r="I23" s="13">
        <f>Noordwijk!BQ23</f>
        <v>0</v>
      </c>
      <c r="J23" s="14">
        <f>Noordwijk!BR23</f>
        <v>0</v>
      </c>
      <c r="K23" s="13">
        <f>Ouddorp!DE23</f>
        <v>19</v>
      </c>
      <c r="L23" s="14">
        <f>Ouddorp!DF23</f>
        <v>0</v>
      </c>
      <c r="M23" s="13">
        <f>Monster!BK23</f>
        <v>0</v>
      </c>
      <c r="N23" s="14">
        <f>Monster!BL23</f>
        <v>0</v>
      </c>
      <c r="O23" s="13">
        <f>Monster!BM23</f>
        <v>0</v>
      </c>
      <c r="P23" s="14">
        <f>Monster!BN23</f>
        <v>0</v>
      </c>
      <c r="Q23" s="13">
        <f>Monster!BO23</f>
        <v>0</v>
      </c>
      <c r="R23" s="14">
        <f>Monster!BP23</f>
        <v>0</v>
      </c>
      <c r="S23" s="13">
        <f t="shared" si="0"/>
        <v>25</v>
      </c>
      <c r="T23" s="14">
        <f t="shared" si="1"/>
        <v>3</v>
      </c>
    </row>
    <row r="24" spans="1:20" ht="15.75" customHeight="1" x14ac:dyDescent="0.2">
      <c r="A24" s="113"/>
      <c r="B24" s="12" t="s">
        <v>55</v>
      </c>
      <c r="C24" s="13">
        <f>Scheveningen!CO24</f>
        <v>311</v>
      </c>
      <c r="D24" s="14">
        <f>Scheveningen!CP24</f>
        <v>0</v>
      </c>
      <c r="E24" s="13">
        <f>Katwijk!DU24</f>
        <v>252</v>
      </c>
      <c r="F24" s="14">
        <f>Katwijk!DV24</f>
        <v>6</v>
      </c>
      <c r="G24" s="13">
        <f>'Hoek van Holland'!EU24</f>
        <v>45</v>
      </c>
      <c r="H24" s="14">
        <f>'Hoek van Holland'!EV24</f>
        <v>3</v>
      </c>
      <c r="I24" s="13">
        <f>Noordwijk!BQ24</f>
        <v>54</v>
      </c>
      <c r="J24" s="14">
        <f>Noordwijk!BR24</f>
        <v>0</v>
      </c>
      <c r="K24" s="13">
        <f>Ouddorp!DE24</f>
        <v>19</v>
      </c>
      <c r="L24" s="14">
        <f>Ouddorp!DF24</f>
        <v>0</v>
      </c>
      <c r="M24" s="13">
        <f>Monster!BK24</f>
        <v>125</v>
      </c>
      <c r="N24" s="14">
        <f>Monster!BL24</f>
        <v>0</v>
      </c>
      <c r="O24" s="13">
        <f>Monster!BM24</f>
        <v>0</v>
      </c>
      <c r="P24" s="14">
        <f>Monster!BN24</f>
        <v>0</v>
      </c>
      <c r="Q24" s="13">
        <f>Monster!BO24</f>
        <v>0</v>
      </c>
      <c r="R24" s="14">
        <f>Monster!BP24</f>
        <v>0</v>
      </c>
      <c r="S24" s="13">
        <f t="shared" si="0"/>
        <v>806</v>
      </c>
      <c r="T24" s="14">
        <f t="shared" si="1"/>
        <v>9</v>
      </c>
    </row>
    <row r="25" spans="1:20" ht="15.75" customHeight="1" x14ac:dyDescent="0.2">
      <c r="A25" s="113"/>
      <c r="B25" s="12" t="s">
        <v>56</v>
      </c>
      <c r="C25" s="13">
        <f>Scheveningen!CO25</f>
        <v>2</v>
      </c>
      <c r="D25" s="14">
        <f>Scheveningen!CP25</f>
        <v>2</v>
      </c>
      <c r="E25" s="13">
        <f>Katwijk!DU25</f>
        <v>11</v>
      </c>
      <c r="F25" s="14">
        <f>Katwijk!DV25</f>
        <v>1</v>
      </c>
      <c r="G25" s="13">
        <f>'Hoek van Holland'!EU25</f>
        <v>6</v>
      </c>
      <c r="H25" s="14">
        <f>'Hoek van Holland'!EV25</f>
        <v>3</v>
      </c>
      <c r="I25" s="13">
        <f>Noordwijk!BQ25</f>
        <v>9</v>
      </c>
      <c r="J25" s="14">
        <f>Noordwijk!BR25</f>
        <v>1</v>
      </c>
      <c r="K25" s="13">
        <f>Ouddorp!DE25</f>
        <v>17</v>
      </c>
      <c r="L25" s="14">
        <f>Ouddorp!DF25</f>
        <v>3</v>
      </c>
      <c r="M25" s="13">
        <f>Monster!BK25</f>
        <v>0</v>
      </c>
      <c r="N25" s="14">
        <f>Monster!BL25</f>
        <v>2</v>
      </c>
      <c r="O25" s="13">
        <f>Monster!BM25</f>
        <v>0</v>
      </c>
      <c r="P25" s="14">
        <f>Monster!BN25</f>
        <v>0</v>
      </c>
      <c r="Q25" s="13">
        <f>Monster!BO25</f>
        <v>0</v>
      </c>
      <c r="R25" s="14">
        <f>Monster!BP25</f>
        <v>0</v>
      </c>
      <c r="S25" s="13">
        <f t="shared" si="0"/>
        <v>45</v>
      </c>
      <c r="T25" s="14">
        <f t="shared" si="1"/>
        <v>12</v>
      </c>
    </row>
    <row r="26" spans="1:20" ht="15.75" customHeight="1" thickBot="1" x14ac:dyDescent="0.25">
      <c r="A26" s="114"/>
      <c r="B26" s="15" t="s">
        <v>57</v>
      </c>
      <c r="C26" s="16">
        <f>Scheveningen!CO26</f>
        <v>0</v>
      </c>
      <c r="D26" s="17">
        <f>Scheveningen!CP26</f>
        <v>0</v>
      </c>
      <c r="E26" s="16">
        <f>Katwijk!DU26</f>
        <v>1</v>
      </c>
      <c r="F26" s="17">
        <f>Katwijk!DV26</f>
        <v>0</v>
      </c>
      <c r="G26" s="16">
        <f>'Hoek van Holland'!EU26</f>
        <v>1</v>
      </c>
      <c r="H26" s="17">
        <f>'Hoek van Holland'!EV26</f>
        <v>0</v>
      </c>
      <c r="I26" s="16">
        <f>Noordwijk!BQ26</f>
        <v>1</v>
      </c>
      <c r="J26" s="17">
        <f>Noordwijk!BR26</f>
        <v>0</v>
      </c>
      <c r="K26" s="16">
        <f>Ouddorp!DE26</f>
        <v>6</v>
      </c>
      <c r="L26" s="17">
        <f>Ouddorp!DF26</f>
        <v>0</v>
      </c>
      <c r="M26" s="16">
        <f>Monster!BK26</f>
        <v>0</v>
      </c>
      <c r="N26" s="17">
        <f>Monster!BL26</f>
        <v>0</v>
      </c>
      <c r="O26" s="16">
        <f>Monster!BM26</f>
        <v>0</v>
      </c>
      <c r="P26" s="17">
        <f>Monster!BN26</f>
        <v>0</v>
      </c>
      <c r="Q26" s="16">
        <f>Monster!BO26</f>
        <v>0</v>
      </c>
      <c r="R26" s="17">
        <f>Monster!BP26</f>
        <v>0</v>
      </c>
      <c r="S26" s="16">
        <f t="shared" si="0"/>
        <v>9</v>
      </c>
      <c r="T26" s="17">
        <f t="shared" si="1"/>
        <v>0</v>
      </c>
    </row>
    <row r="27" spans="1:20" ht="15.75" customHeight="1" x14ac:dyDescent="0.2">
      <c r="A27" s="112" t="s">
        <v>58</v>
      </c>
      <c r="B27" s="18" t="s">
        <v>59</v>
      </c>
      <c r="C27" s="19">
        <f>Scheveningen!CO27</f>
        <v>0</v>
      </c>
      <c r="D27" s="20">
        <f>Scheveningen!CP27</f>
        <v>0</v>
      </c>
      <c r="E27" s="19">
        <f>Katwijk!DU27</f>
        <v>0</v>
      </c>
      <c r="F27" s="20">
        <f>Katwijk!DV27</f>
        <v>0</v>
      </c>
      <c r="G27" s="19">
        <f>'Hoek van Holland'!EU27</f>
        <v>0</v>
      </c>
      <c r="H27" s="20">
        <f>'Hoek van Holland'!EV27</f>
        <v>1</v>
      </c>
      <c r="I27" s="19">
        <f>Noordwijk!BQ27</f>
        <v>0</v>
      </c>
      <c r="J27" s="20">
        <f>Noordwijk!BR27</f>
        <v>0</v>
      </c>
      <c r="K27" s="19">
        <f>Ouddorp!DE27</f>
        <v>0</v>
      </c>
      <c r="L27" s="20">
        <f>Ouddorp!DF27</f>
        <v>0</v>
      </c>
      <c r="M27" s="19">
        <f>Monster!BK27</f>
        <v>0</v>
      </c>
      <c r="N27" s="20">
        <f>Monster!BL27</f>
        <v>0</v>
      </c>
      <c r="O27" s="19">
        <f>Monster!BM27</f>
        <v>0</v>
      </c>
      <c r="P27" s="20">
        <f>Monster!BN27</f>
        <v>0</v>
      </c>
      <c r="Q27" s="19">
        <f>Monster!BO27</f>
        <v>0</v>
      </c>
      <c r="R27" s="20">
        <f>Monster!BP27</f>
        <v>0</v>
      </c>
      <c r="S27" s="19">
        <f t="shared" si="0"/>
        <v>0</v>
      </c>
      <c r="T27" s="20">
        <f t="shared" si="1"/>
        <v>1</v>
      </c>
    </row>
    <row r="28" spans="1:20" ht="15.75" customHeight="1" x14ac:dyDescent="0.2">
      <c r="A28" s="113"/>
      <c r="B28" s="12" t="s">
        <v>60</v>
      </c>
      <c r="C28" s="13">
        <f>Scheveningen!CO28</f>
        <v>5</v>
      </c>
      <c r="D28" s="14">
        <f>Scheveningen!CP28</f>
        <v>0</v>
      </c>
      <c r="E28" s="13">
        <f>Katwijk!DU28</f>
        <v>3</v>
      </c>
      <c r="F28" s="14">
        <f>Katwijk!DV28</f>
        <v>0</v>
      </c>
      <c r="G28" s="13">
        <f>'Hoek van Holland'!EU28</f>
        <v>0</v>
      </c>
      <c r="H28" s="14">
        <f>'Hoek van Holland'!EV28</f>
        <v>3</v>
      </c>
      <c r="I28" s="13">
        <f>Noordwijk!BQ28</f>
        <v>0</v>
      </c>
      <c r="J28" s="14">
        <f>Noordwijk!BR28</f>
        <v>0</v>
      </c>
      <c r="K28" s="13">
        <f>Ouddorp!DE28</f>
        <v>6</v>
      </c>
      <c r="L28" s="14">
        <f>Ouddorp!DF28</f>
        <v>1</v>
      </c>
      <c r="M28" s="13">
        <f>Monster!BK28</f>
        <v>0</v>
      </c>
      <c r="N28" s="14">
        <f>Monster!BL28</f>
        <v>0</v>
      </c>
      <c r="O28" s="13">
        <f>Monster!BM28</f>
        <v>0</v>
      </c>
      <c r="P28" s="14">
        <f>Monster!BN28</f>
        <v>0</v>
      </c>
      <c r="Q28" s="13">
        <f>Monster!BO28</f>
        <v>0</v>
      </c>
      <c r="R28" s="14">
        <f>Monster!BP28</f>
        <v>0</v>
      </c>
      <c r="S28" s="13">
        <f t="shared" si="0"/>
        <v>14</v>
      </c>
      <c r="T28" s="14">
        <f t="shared" si="1"/>
        <v>4</v>
      </c>
    </row>
    <row r="29" spans="1:20" ht="15.75" customHeight="1" x14ac:dyDescent="0.2">
      <c r="A29" s="113"/>
      <c r="B29" s="12" t="s">
        <v>61</v>
      </c>
      <c r="C29" s="13">
        <f>Scheveningen!CO29</f>
        <v>130</v>
      </c>
      <c r="D29" s="14">
        <f>Scheveningen!CP29</f>
        <v>0</v>
      </c>
      <c r="E29" s="13">
        <f>Katwijk!DU29</f>
        <v>37</v>
      </c>
      <c r="F29" s="14">
        <f>Katwijk!DV29</f>
        <v>0</v>
      </c>
      <c r="G29" s="13">
        <f>'Hoek van Holland'!EU29</f>
        <v>0</v>
      </c>
      <c r="H29" s="14">
        <f>'Hoek van Holland'!EV29</f>
        <v>66</v>
      </c>
      <c r="I29" s="13">
        <f>Noordwijk!BQ29</f>
        <v>56</v>
      </c>
      <c r="J29" s="14">
        <f>Noordwijk!BR29</f>
        <v>0</v>
      </c>
      <c r="K29" s="13">
        <f>Ouddorp!DE29</f>
        <v>6</v>
      </c>
      <c r="L29" s="14">
        <f>Ouddorp!DF29</f>
        <v>1</v>
      </c>
      <c r="M29" s="13">
        <f>Monster!BK29</f>
        <v>3</v>
      </c>
      <c r="N29" s="14">
        <f>Monster!BL29</f>
        <v>0</v>
      </c>
      <c r="O29" s="13">
        <f>Monster!BM29</f>
        <v>0</v>
      </c>
      <c r="P29" s="14">
        <f>Monster!BN29</f>
        <v>0</v>
      </c>
      <c r="Q29" s="13">
        <f>Monster!BO29</f>
        <v>0</v>
      </c>
      <c r="R29" s="14">
        <f>Monster!BP29</f>
        <v>0</v>
      </c>
      <c r="S29" s="13">
        <f t="shared" si="0"/>
        <v>232</v>
      </c>
      <c r="T29" s="14">
        <f t="shared" si="1"/>
        <v>67</v>
      </c>
    </row>
    <row r="30" spans="1:20" ht="15.75" customHeight="1" x14ac:dyDescent="0.2">
      <c r="A30" s="113"/>
      <c r="B30" s="12" t="s">
        <v>62</v>
      </c>
      <c r="C30" s="13">
        <f>Scheveningen!CO30</f>
        <v>128</v>
      </c>
      <c r="D30" s="14">
        <f>Scheveningen!CP30</f>
        <v>0</v>
      </c>
      <c r="E30" s="13">
        <f>Katwijk!DU30</f>
        <v>75</v>
      </c>
      <c r="F30" s="14">
        <f>Katwijk!DV30</f>
        <v>1</v>
      </c>
      <c r="G30" s="13">
        <f>'Hoek van Holland'!EU30</f>
        <v>0</v>
      </c>
      <c r="H30" s="14">
        <f>'Hoek van Holland'!EV30</f>
        <v>154</v>
      </c>
      <c r="I30" s="13">
        <f>Noordwijk!BQ30</f>
        <v>119</v>
      </c>
      <c r="J30" s="14">
        <f>Noordwijk!BR30</f>
        <v>0</v>
      </c>
      <c r="K30" s="13">
        <f>Ouddorp!DE30</f>
        <v>14</v>
      </c>
      <c r="L30" s="14">
        <f>Ouddorp!DF30</f>
        <v>3</v>
      </c>
      <c r="M30" s="13">
        <f>Monster!BK30</f>
        <v>0</v>
      </c>
      <c r="N30" s="14">
        <f>Monster!BL30</f>
        <v>0</v>
      </c>
      <c r="O30" s="13">
        <f>Monster!BM30</f>
        <v>0</v>
      </c>
      <c r="P30" s="14">
        <f>Monster!BN30</f>
        <v>0</v>
      </c>
      <c r="Q30" s="13">
        <f>Monster!BO30</f>
        <v>0</v>
      </c>
      <c r="R30" s="14">
        <f>Monster!BP30</f>
        <v>0</v>
      </c>
      <c r="S30" s="13">
        <f t="shared" si="0"/>
        <v>336</v>
      </c>
      <c r="T30" s="14">
        <f t="shared" si="1"/>
        <v>158</v>
      </c>
    </row>
    <row r="31" spans="1:20" ht="15.75" customHeight="1" x14ac:dyDescent="0.2">
      <c r="A31" s="113"/>
      <c r="B31" s="12" t="s">
        <v>63</v>
      </c>
      <c r="C31" s="13">
        <f>Scheveningen!CO31</f>
        <v>1</v>
      </c>
      <c r="D31" s="14">
        <f>Scheveningen!CP31</f>
        <v>0</v>
      </c>
      <c r="E31" s="13">
        <f>Katwijk!DU31</f>
        <v>2</v>
      </c>
      <c r="F31" s="14">
        <f>Katwijk!DV31</f>
        <v>0</v>
      </c>
      <c r="G31" s="13">
        <f>'Hoek van Holland'!EU31</f>
        <v>0</v>
      </c>
      <c r="H31" s="14">
        <f>'Hoek van Holland'!EV31</f>
        <v>13</v>
      </c>
      <c r="I31" s="13">
        <f>Noordwijk!BQ31</f>
        <v>2</v>
      </c>
      <c r="J31" s="14">
        <f>Noordwijk!BR31</f>
        <v>0</v>
      </c>
      <c r="K31" s="13">
        <f>Ouddorp!DE31</f>
        <v>0</v>
      </c>
      <c r="L31" s="14">
        <f>Ouddorp!DF31</f>
        <v>0</v>
      </c>
      <c r="M31" s="13">
        <f>Monster!BK31</f>
        <v>0</v>
      </c>
      <c r="N31" s="14">
        <f>Monster!BL31</f>
        <v>0</v>
      </c>
      <c r="O31" s="13">
        <f>Monster!BM31</f>
        <v>0</v>
      </c>
      <c r="P31" s="14">
        <f>Monster!BN31</f>
        <v>0</v>
      </c>
      <c r="Q31" s="13">
        <f>Monster!BO31</f>
        <v>0</v>
      </c>
      <c r="R31" s="14">
        <f>Monster!BP31</f>
        <v>0</v>
      </c>
      <c r="S31" s="13">
        <f t="shared" si="0"/>
        <v>5</v>
      </c>
      <c r="T31" s="14">
        <f t="shared" si="1"/>
        <v>13</v>
      </c>
    </row>
    <row r="32" spans="1:20" ht="15.75" customHeight="1" x14ac:dyDescent="0.2">
      <c r="A32" s="113"/>
      <c r="B32" s="12" t="s">
        <v>64</v>
      </c>
      <c r="C32" s="13">
        <f>Scheveningen!CO32</f>
        <v>16</v>
      </c>
      <c r="D32" s="14">
        <f>Scheveningen!CP32</f>
        <v>0</v>
      </c>
      <c r="E32" s="13">
        <f>Katwijk!DU32</f>
        <v>12</v>
      </c>
      <c r="F32" s="14">
        <f>Katwijk!DV32</f>
        <v>0</v>
      </c>
      <c r="G32" s="13">
        <f>'Hoek van Holland'!EU32</f>
        <v>1</v>
      </c>
      <c r="H32" s="14">
        <f>'Hoek van Holland'!EV32</f>
        <v>14</v>
      </c>
      <c r="I32" s="13">
        <f>Noordwijk!BQ32</f>
        <v>15</v>
      </c>
      <c r="J32" s="14">
        <f>Noordwijk!BR32</f>
        <v>0</v>
      </c>
      <c r="K32" s="13">
        <f>Ouddorp!DE32</f>
        <v>11</v>
      </c>
      <c r="L32" s="14">
        <f>Ouddorp!DF32</f>
        <v>0</v>
      </c>
      <c r="M32" s="13">
        <f>Monster!BK32</f>
        <v>3</v>
      </c>
      <c r="N32" s="14">
        <f>Monster!BL32</f>
        <v>0</v>
      </c>
      <c r="O32" s="13">
        <f>Monster!BM32</f>
        <v>0</v>
      </c>
      <c r="P32" s="14">
        <f>Monster!BN32</f>
        <v>0</v>
      </c>
      <c r="Q32" s="13">
        <f>Monster!BO32</f>
        <v>0</v>
      </c>
      <c r="R32" s="14">
        <f>Monster!BP32</f>
        <v>0</v>
      </c>
      <c r="S32" s="13">
        <f t="shared" si="0"/>
        <v>58</v>
      </c>
      <c r="T32" s="14">
        <f t="shared" si="1"/>
        <v>14</v>
      </c>
    </row>
    <row r="33" spans="1:20" ht="15.75" customHeight="1" x14ac:dyDescent="0.2">
      <c r="A33" s="113"/>
      <c r="B33" s="12" t="s">
        <v>65</v>
      </c>
      <c r="C33" s="13">
        <f>Scheveningen!CO33</f>
        <v>4</v>
      </c>
      <c r="D33" s="14">
        <f>Scheveningen!CP33</f>
        <v>0</v>
      </c>
      <c r="E33" s="13">
        <f>Katwijk!DU33</f>
        <v>1</v>
      </c>
      <c r="F33" s="14">
        <f>Katwijk!DV33</f>
        <v>0</v>
      </c>
      <c r="G33" s="13">
        <f>'Hoek van Holland'!EU33</f>
        <v>0</v>
      </c>
      <c r="H33" s="14">
        <f>'Hoek van Holland'!EV33</f>
        <v>3</v>
      </c>
      <c r="I33" s="13">
        <f>Noordwijk!BQ33</f>
        <v>1</v>
      </c>
      <c r="J33" s="14">
        <f>Noordwijk!BR33</f>
        <v>0</v>
      </c>
      <c r="K33" s="13">
        <f>Ouddorp!DE33</f>
        <v>4</v>
      </c>
      <c r="L33" s="14">
        <f>Ouddorp!DF33</f>
        <v>0</v>
      </c>
      <c r="M33" s="13">
        <f>Monster!BK33</f>
        <v>0</v>
      </c>
      <c r="N33" s="14">
        <f>Monster!BL33</f>
        <v>0</v>
      </c>
      <c r="O33" s="13">
        <f>Monster!BM33</f>
        <v>0</v>
      </c>
      <c r="P33" s="14">
        <f>Monster!BN33</f>
        <v>0</v>
      </c>
      <c r="Q33" s="13">
        <f>Monster!BO33</f>
        <v>0</v>
      </c>
      <c r="R33" s="14">
        <f>Monster!BP33</f>
        <v>0</v>
      </c>
      <c r="S33" s="13">
        <f t="shared" si="0"/>
        <v>10</v>
      </c>
      <c r="T33" s="14">
        <f t="shared" si="1"/>
        <v>3</v>
      </c>
    </row>
    <row r="34" spans="1:20" ht="20.25" customHeight="1" thickBot="1" x14ac:dyDescent="0.25">
      <c r="A34" s="114"/>
      <c r="B34" s="15" t="s">
        <v>66</v>
      </c>
      <c r="C34" s="16">
        <f>Scheveningen!CO34</f>
        <v>79</v>
      </c>
      <c r="D34" s="17">
        <f>Scheveningen!CP34</f>
        <v>0</v>
      </c>
      <c r="E34" s="16">
        <f>Katwijk!DU34</f>
        <v>13</v>
      </c>
      <c r="F34" s="17">
        <f>Katwijk!DV34</f>
        <v>0</v>
      </c>
      <c r="G34" s="16">
        <f>'Hoek van Holland'!EU34</f>
        <v>0</v>
      </c>
      <c r="H34" s="17">
        <f>'Hoek van Holland'!EV34</f>
        <v>269</v>
      </c>
      <c r="I34" s="16">
        <f>Noordwijk!BQ34</f>
        <v>54</v>
      </c>
      <c r="J34" s="17">
        <f>Noordwijk!BR34</f>
        <v>0</v>
      </c>
      <c r="K34" s="16">
        <f>Ouddorp!DE34</f>
        <v>3</v>
      </c>
      <c r="L34" s="17">
        <f>Ouddorp!DF34</f>
        <v>0</v>
      </c>
      <c r="M34" s="16">
        <f>Monster!BK34</f>
        <v>0</v>
      </c>
      <c r="N34" s="17">
        <f>Monster!BL34</f>
        <v>0</v>
      </c>
      <c r="O34" s="16">
        <f>Monster!BM34</f>
        <v>0</v>
      </c>
      <c r="P34" s="17">
        <f>Monster!BN34</f>
        <v>0</v>
      </c>
      <c r="Q34" s="16">
        <f>Monster!BO34</f>
        <v>0</v>
      </c>
      <c r="R34" s="17">
        <f>Monster!BP34</f>
        <v>0</v>
      </c>
      <c r="S34" s="16">
        <f t="shared" si="0"/>
        <v>149</v>
      </c>
      <c r="T34" s="17">
        <f t="shared" si="1"/>
        <v>269</v>
      </c>
    </row>
    <row r="35" spans="1:20" ht="15.75" customHeight="1" x14ac:dyDescent="0.2">
      <c r="A35" s="112" t="s">
        <v>67</v>
      </c>
      <c r="B35" s="39" t="s">
        <v>132</v>
      </c>
      <c r="C35" s="19">
        <f>Scheveningen!CO35</f>
        <v>12</v>
      </c>
      <c r="D35" s="20">
        <f>Scheveningen!CP35</f>
        <v>0</v>
      </c>
      <c r="E35" s="19">
        <f>Katwijk!DU35</f>
        <v>4</v>
      </c>
      <c r="F35" s="20">
        <f>Katwijk!DV35</f>
        <v>0</v>
      </c>
      <c r="G35" s="19">
        <f>'Hoek van Holland'!EU35</f>
        <v>0</v>
      </c>
      <c r="H35" s="20">
        <f>'Hoek van Holland'!EV35</f>
        <v>0</v>
      </c>
      <c r="I35" s="19">
        <f>Noordwijk!BQ35</f>
        <v>1</v>
      </c>
      <c r="J35" s="20">
        <f>Noordwijk!BR35</f>
        <v>0</v>
      </c>
      <c r="K35" s="19">
        <f>Ouddorp!DE35</f>
        <v>0</v>
      </c>
      <c r="L35" s="20">
        <f>Ouddorp!DF35</f>
        <v>0</v>
      </c>
      <c r="M35" s="19">
        <f>Monster!BK35</f>
        <v>3</v>
      </c>
      <c r="N35" s="20">
        <f>Monster!BL35</f>
        <v>0</v>
      </c>
      <c r="O35" s="19">
        <f>Monster!BM35</f>
        <v>0</v>
      </c>
      <c r="P35" s="20">
        <f>Monster!BN35</f>
        <v>0</v>
      </c>
      <c r="Q35" s="19">
        <f>Monster!BO35</f>
        <v>0</v>
      </c>
      <c r="R35" s="20">
        <f>Monster!BP35</f>
        <v>0</v>
      </c>
      <c r="S35" s="19">
        <f t="shared" si="0"/>
        <v>20</v>
      </c>
      <c r="T35" s="20">
        <f t="shared" si="1"/>
        <v>0</v>
      </c>
    </row>
    <row r="36" spans="1:20" ht="15.75" customHeight="1" x14ac:dyDescent="0.2">
      <c r="A36" s="113"/>
      <c r="B36" s="56" t="s">
        <v>155</v>
      </c>
      <c r="C36" s="13">
        <f>Scheveningen!CO36</f>
        <v>0</v>
      </c>
      <c r="D36" s="14">
        <f>Scheveningen!CP36</f>
        <v>0</v>
      </c>
      <c r="E36" s="13">
        <f>Katwijk!DU36</f>
        <v>0</v>
      </c>
      <c r="F36" s="14">
        <f>Katwijk!DV36</f>
        <v>0</v>
      </c>
      <c r="G36" s="13">
        <f>'Hoek van Holland'!EU36</f>
        <v>0</v>
      </c>
      <c r="H36" s="14">
        <f>'Hoek van Holland'!EV36</f>
        <v>0</v>
      </c>
      <c r="I36" s="13">
        <f>Noordwijk!BQ36</f>
        <v>0</v>
      </c>
      <c r="J36" s="14">
        <f>Noordwijk!BR36</f>
        <v>0</v>
      </c>
      <c r="K36" s="13">
        <f>Ouddorp!DE36</f>
        <v>0</v>
      </c>
      <c r="L36" s="14">
        <f>Ouddorp!DF36</f>
        <v>0</v>
      </c>
      <c r="M36" s="13">
        <f>Monster!BK36</f>
        <v>0</v>
      </c>
      <c r="N36" s="14">
        <f>Monster!BL36</f>
        <v>0</v>
      </c>
      <c r="O36" s="13">
        <f>Monster!BM36</f>
        <v>0</v>
      </c>
      <c r="P36" s="14">
        <f>Monster!BN36</f>
        <v>0</v>
      </c>
      <c r="Q36" s="13">
        <f>Monster!BO36</f>
        <v>0</v>
      </c>
      <c r="R36" s="14">
        <f>Monster!BP36</f>
        <v>0</v>
      </c>
      <c r="S36" s="13">
        <f t="shared" si="0"/>
        <v>0</v>
      </c>
      <c r="T36" s="14">
        <f t="shared" si="1"/>
        <v>0</v>
      </c>
    </row>
    <row r="37" spans="1:20" ht="15.75" customHeight="1" x14ac:dyDescent="0.2">
      <c r="A37" s="113"/>
      <c r="B37" s="56" t="s">
        <v>157</v>
      </c>
      <c r="C37" s="13">
        <f>Scheveningen!CO37</f>
        <v>0</v>
      </c>
      <c r="D37" s="14">
        <f>Scheveningen!CP37</f>
        <v>0</v>
      </c>
      <c r="E37" s="13">
        <f>Katwijk!DU37</f>
        <v>59</v>
      </c>
      <c r="F37" s="14">
        <f>Katwijk!DV37</f>
        <v>0</v>
      </c>
      <c r="G37" s="13">
        <f>'Hoek van Holland'!EU37</f>
        <v>0</v>
      </c>
      <c r="H37" s="14">
        <f>'Hoek van Holland'!EV37</f>
        <v>0</v>
      </c>
      <c r="I37" s="13">
        <f>Noordwijk!BQ37</f>
        <v>0</v>
      </c>
      <c r="J37" s="14">
        <f>Noordwijk!BR37</f>
        <v>0</v>
      </c>
      <c r="K37" s="13">
        <f>Ouddorp!DE37</f>
        <v>0</v>
      </c>
      <c r="L37" s="14">
        <f>Ouddorp!DF37</f>
        <v>0</v>
      </c>
      <c r="M37" s="13">
        <f>Monster!BK37</f>
        <v>0</v>
      </c>
      <c r="N37" s="14">
        <f>Monster!BL37</f>
        <v>0</v>
      </c>
      <c r="O37" s="13">
        <f>Monster!BM37</f>
        <v>0</v>
      </c>
      <c r="P37" s="14">
        <f>Monster!BN37</f>
        <v>0</v>
      </c>
      <c r="Q37" s="13">
        <f>Monster!BO37</f>
        <v>0</v>
      </c>
      <c r="R37" s="14">
        <f>Monster!BP37</f>
        <v>0</v>
      </c>
      <c r="S37" s="13">
        <f t="shared" si="0"/>
        <v>59</v>
      </c>
      <c r="T37" s="14">
        <f t="shared" si="1"/>
        <v>0</v>
      </c>
    </row>
    <row r="38" spans="1:20" ht="15.75" customHeight="1" x14ac:dyDescent="0.2">
      <c r="A38" s="113"/>
      <c r="B38" s="56" t="s">
        <v>154</v>
      </c>
      <c r="C38" s="13">
        <f>Scheveningen!CO38</f>
        <v>0</v>
      </c>
      <c r="D38" s="14">
        <f>Scheveningen!CP38</f>
        <v>0</v>
      </c>
      <c r="E38" s="13">
        <f>Katwijk!DU38</f>
        <v>0</v>
      </c>
      <c r="F38" s="14">
        <f>Katwijk!DV38</f>
        <v>0</v>
      </c>
      <c r="G38" s="13">
        <f>'Hoek van Holland'!EU38</f>
        <v>0</v>
      </c>
      <c r="H38" s="14">
        <f>'Hoek van Holland'!EV38</f>
        <v>0</v>
      </c>
      <c r="I38" s="13">
        <f>Noordwijk!BQ38</f>
        <v>0</v>
      </c>
      <c r="J38" s="14">
        <f>Noordwijk!BR38</f>
        <v>0</v>
      </c>
      <c r="K38" s="13">
        <f>Ouddorp!DE38</f>
        <v>0</v>
      </c>
      <c r="L38" s="14">
        <f>Ouddorp!DF38</f>
        <v>0</v>
      </c>
      <c r="M38" s="13">
        <f>Monster!BK38</f>
        <v>0</v>
      </c>
      <c r="N38" s="14">
        <f>Monster!BL38</f>
        <v>0</v>
      </c>
      <c r="O38" s="13">
        <f>Monster!BM38</f>
        <v>0</v>
      </c>
      <c r="P38" s="14">
        <f>Monster!BN38</f>
        <v>0</v>
      </c>
      <c r="Q38" s="13">
        <f>Monster!BO38</f>
        <v>0</v>
      </c>
      <c r="R38" s="14">
        <f>Monster!BP38</f>
        <v>0</v>
      </c>
      <c r="S38" s="13">
        <f t="shared" si="0"/>
        <v>0</v>
      </c>
      <c r="T38" s="14">
        <f t="shared" si="1"/>
        <v>0</v>
      </c>
    </row>
    <row r="39" spans="1:20" ht="15.75" customHeight="1" x14ac:dyDescent="0.2">
      <c r="A39" s="113"/>
      <c r="B39" s="56" t="s">
        <v>153</v>
      </c>
      <c r="C39" s="13">
        <f>Scheveningen!CO39</f>
        <v>0</v>
      </c>
      <c r="D39" s="14">
        <f>Scheveningen!CP39</f>
        <v>0</v>
      </c>
      <c r="E39" s="13">
        <f>Katwijk!DU39</f>
        <v>0</v>
      </c>
      <c r="F39" s="14">
        <f>Katwijk!DV39</f>
        <v>0</v>
      </c>
      <c r="G39" s="13">
        <f>'Hoek van Holland'!EU39</f>
        <v>0</v>
      </c>
      <c r="H39" s="14">
        <f>'Hoek van Holland'!EV39</f>
        <v>0</v>
      </c>
      <c r="I39" s="13">
        <f>Noordwijk!BQ39</f>
        <v>0</v>
      </c>
      <c r="J39" s="14">
        <f>Noordwijk!BR39</f>
        <v>0</v>
      </c>
      <c r="K39" s="13">
        <f>Ouddorp!DE39</f>
        <v>0</v>
      </c>
      <c r="L39" s="14">
        <f>Ouddorp!DF39</f>
        <v>0</v>
      </c>
      <c r="M39" s="13">
        <f>Monster!BK39</f>
        <v>0</v>
      </c>
      <c r="N39" s="14">
        <f>Monster!BL39</f>
        <v>0</v>
      </c>
      <c r="O39" s="13">
        <f>Monster!BM39</f>
        <v>0</v>
      </c>
      <c r="P39" s="14">
        <f>Monster!BN39</f>
        <v>0</v>
      </c>
      <c r="Q39" s="13">
        <f>Monster!BO39</f>
        <v>0</v>
      </c>
      <c r="R39" s="14">
        <f>Monster!BP39</f>
        <v>0</v>
      </c>
      <c r="S39" s="13">
        <f t="shared" si="0"/>
        <v>0</v>
      </c>
      <c r="T39" s="14">
        <f t="shared" si="1"/>
        <v>0</v>
      </c>
    </row>
    <row r="40" spans="1:20" ht="15.75" customHeight="1" x14ac:dyDescent="0.2">
      <c r="A40" s="113"/>
      <c r="B40" s="56" t="s">
        <v>152</v>
      </c>
      <c r="C40" s="13">
        <f>Scheveningen!CO40</f>
        <v>0</v>
      </c>
      <c r="D40" s="14">
        <f>Scheveningen!CP40</f>
        <v>0</v>
      </c>
      <c r="E40" s="13">
        <f>Katwijk!DU40</f>
        <v>0</v>
      </c>
      <c r="F40" s="14">
        <f>Katwijk!DV40</f>
        <v>0</v>
      </c>
      <c r="G40" s="13">
        <f>'Hoek van Holland'!EU40</f>
        <v>0</v>
      </c>
      <c r="H40" s="14">
        <f>'Hoek van Holland'!EV40</f>
        <v>0</v>
      </c>
      <c r="I40" s="13">
        <f>Noordwijk!BQ40</f>
        <v>0</v>
      </c>
      <c r="J40" s="14">
        <f>Noordwijk!BR40</f>
        <v>0</v>
      </c>
      <c r="K40" s="13">
        <f>Ouddorp!DE40</f>
        <v>0</v>
      </c>
      <c r="L40" s="14">
        <f>Ouddorp!DF40</f>
        <v>0</v>
      </c>
      <c r="M40" s="13">
        <f>Monster!BK40</f>
        <v>0</v>
      </c>
      <c r="N40" s="14">
        <f>Monster!BL40</f>
        <v>0</v>
      </c>
      <c r="O40" s="13">
        <f>Monster!BM40</f>
        <v>0</v>
      </c>
      <c r="P40" s="14">
        <f>Monster!BN40</f>
        <v>0</v>
      </c>
      <c r="Q40" s="13">
        <f>Monster!BO40</f>
        <v>0</v>
      </c>
      <c r="R40" s="14">
        <f>Monster!BP40</f>
        <v>0</v>
      </c>
      <c r="S40" s="13">
        <f t="shared" si="0"/>
        <v>0</v>
      </c>
      <c r="T40" s="14">
        <f t="shared" si="1"/>
        <v>0</v>
      </c>
    </row>
    <row r="41" spans="1:20" ht="15.75" customHeight="1" x14ac:dyDescent="0.2">
      <c r="A41" s="113"/>
      <c r="B41" s="56" t="s">
        <v>151</v>
      </c>
      <c r="C41" s="13">
        <f>Scheveningen!CO41</f>
        <v>0</v>
      </c>
      <c r="D41" s="14">
        <f>Scheveningen!CP41</f>
        <v>0</v>
      </c>
      <c r="E41" s="13">
        <f>Katwijk!DU41</f>
        <v>0</v>
      </c>
      <c r="F41" s="14">
        <f>Katwijk!DV41</f>
        <v>0</v>
      </c>
      <c r="G41" s="13">
        <f>'Hoek van Holland'!EU41</f>
        <v>0</v>
      </c>
      <c r="H41" s="14">
        <f>'Hoek van Holland'!EV41</f>
        <v>0</v>
      </c>
      <c r="I41" s="13">
        <f>Noordwijk!BQ41</f>
        <v>0</v>
      </c>
      <c r="J41" s="14">
        <f>Noordwijk!BR41</f>
        <v>0</v>
      </c>
      <c r="K41" s="13">
        <f>Ouddorp!DE41</f>
        <v>0</v>
      </c>
      <c r="L41" s="14">
        <f>Ouddorp!DF41</f>
        <v>0</v>
      </c>
      <c r="M41" s="13">
        <f>Monster!BK41</f>
        <v>0</v>
      </c>
      <c r="N41" s="14">
        <f>Monster!BL41</f>
        <v>0</v>
      </c>
      <c r="O41" s="13">
        <f>Monster!BM41</f>
        <v>0</v>
      </c>
      <c r="P41" s="14">
        <f>Monster!BN41</f>
        <v>0</v>
      </c>
      <c r="Q41" s="13">
        <f>Monster!BO41</f>
        <v>0</v>
      </c>
      <c r="R41" s="14">
        <f>Monster!BP41</f>
        <v>0</v>
      </c>
      <c r="S41" s="13">
        <f t="shared" si="0"/>
        <v>0</v>
      </c>
      <c r="T41" s="14">
        <f t="shared" si="1"/>
        <v>0</v>
      </c>
    </row>
    <row r="42" spans="1:20" ht="15.75" customHeight="1" x14ac:dyDescent="0.2">
      <c r="A42" s="113"/>
      <c r="B42" s="56" t="s">
        <v>150</v>
      </c>
      <c r="C42" s="13">
        <f>Scheveningen!CO42</f>
        <v>0</v>
      </c>
      <c r="D42" s="14">
        <f>Scheveningen!CP42</f>
        <v>0</v>
      </c>
      <c r="E42" s="13">
        <f>Katwijk!DU42</f>
        <v>0</v>
      </c>
      <c r="F42" s="14">
        <f>Katwijk!DV42</f>
        <v>0</v>
      </c>
      <c r="G42" s="13">
        <f>'Hoek van Holland'!EU42</f>
        <v>0</v>
      </c>
      <c r="H42" s="14">
        <f>'Hoek van Holland'!EV42</f>
        <v>0</v>
      </c>
      <c r="I42" s="13">
        <f>Noordwijk!BQ42</f>
        <v>0</v>
      </c>
      <c r="J42" s="14">
        <f>Noordwijk!BR42</f>
        <v>0</v>
      </c>
      <c r="K42" s="13">
        <f>Ouddorp!DE42</f>
        <v>0</v>
      </c>
      <c r="L42" s="14">
        <f>Ouddorp!DF42</f>
        <v>0</v>
      </c>
      <c r="M42" s="13">
        <f>Monster!BK42</f>
        <v>0</v>
      </c>
      <c r="N42" s="14">
        <f>Monster!BL42</f>
        <v>0</v>
      </c>
      <c r="O42" s="13">
        <f>Monster!BM42</f>
        <v>0</v>
      </c>
      <c r="P42" s="14">
        <f>Monster!BN42</f>
        <v>0</v>
      </c>
      <c r="Q42" s="13">
        <f>Monster!BO42</f>
        <v>0</v>
      </c>
      <c r="R42" s="14">
        <f>Monster!BP42</f>
        <v>0</v>
      </c>
      <c r="S42" s="13">
        <f t="shared" si="0"/>
        <v>0</v>
      </c>
      <c r="T42" s="14">
        <f t="shared" si="1"/>
        <v>0</v>
      </c>
    </row>
    <row r="43" spans="1:20" ht="15.75" customHeight="1" x14ac:dyDescent="0.2">
      <c r="A43" s="113"/>
      <c r="B43" s="68" t="s">
        <v>149</v>
      </c>
      <c r="C43" s="13">
        <f>Scheveningen!CO43</f>
        <v>0</v>
      </c>
      <c r="D43" s="14">
        <f>Scheveningen!CP43</f>
        <v>0</v>
      </c>
      <c r="E43" s="13">
        <f>Katwijk!DU43</f>
        <v>0</v>
      </c>
      <c r="F43" s="14">
        <f>Katwijk!DV43</f>
        <v>0</v>
      </c>
      <c r="G43" s="13">
        <f>'Hoek van Holland'!EU43</f>
        <v>0</v>
      </c>
      <c r="H43" s="14">
        <f>'Hoek van Holland'!EV43</f>
        <v>0</v>
      </c>
      <c r="I43" s="13">
        <f>Noordwijk!BQ43</f>
        <v>0</v>
      </c>
      <c r="J43" s="14">
        <f>Noordwijk!BR43</f>
        <v>0</v>
      </c>
      <c r="K43" s="13">
        <f>Ouddorp!DE43</f>
        <v>1</v>
      </c>
      <c r="L43" s="14">
        <f>Ouddorp!DF43</f>
        <v>0</v>
      </c>
      <c r="M43" s="13">
        <f>Monster!BK43</f>
        <v>0</v>
      </c>
      <c r="N43" s="14">
        <f>Monster!BL43</f>
        <v>0</v>
      </c>
      <c r="O43" s="13">
        <f>Monster!BM43</f>
        <v>0</v>
      </c>
      <c r="P43" s="14">
        <f>Monster!BN43</f>
        <v>0</v>
      </c>
      <c r="Q43" s="13">
        <f>Monster!BO43</f>
        <v>0</v>
      </c>
      <c r="R43" s="14">
        <f>Monster!BP43</f>
        <v>0</v>
      </c>
      <c r="S43" s="13">
        <f t="shared" si="0"/>
        <v>1</v>
      </c>
      <c r="T43" s="14">
        <f t="shared" si="1"/>
        <v>0</v>
      </c>
    </row>
    <row r="44" spans="1:20" ht="15.75" customHeight="1" x14ac:dyDescent="0.2">
      <c r="A44" s="114"/>
      <c r="B44" s="68" t="s">
        <v>148</v>
      </c>
      <c r="C44" s="13">
        <f>Scheveningen!CO44</f>
        <v>0</v>
      </c>
      <c r="D44" s="14">
        <f>Scheveningen!CP44</f>
        <v>0</v>
      </c>
      <c r="E44" s="13">
        <f>Katwijk!DU44</f>
        <v>0</v>
      </c>
      <c r="F44" s="14">
        <f>Katwijk!DV44</f>
        <v>0</v>
      </c>
      <c r="G44" s="13">
        <f>'Hoek van Holland'!EU44</f>
        <v>0</v>
      </c>
      <c r="H44" s="14">
        <f>'Hoek van Holland'!EV44</f>
        <v>0</v>
      </c>
      <c r="I44" s="13">
        <f>Noordwijk!BQ44</f>
        <v>0</v>
      </c>
      <c r="J44" s="14">
        <f>Noordwijk!BR44</f>
        <v>0</v>
      </c>
      <c r="K44" s="13">
        <f>Ouddorp!DE44</f>
        <v>0</v>
      </c>
      <c r="L44" s="14">
        <f>Ouddorp!DF44</f>
        <v>0</v>
      </c>
      <c r="M44" s="13">
        <f>Monster!BK44</f>
        <v>0</v>
      </c>
      <c r="N44" s="14">
        <f>Monster!BL44</f>
        <v>0</v>
      </c>
      <c r="O44" s="13">
        <f>Monster!BM44</f>
        <v>0</v>
      </c>
      <c r="P44" s="14">
        <f>Monster!BN44</f>
        <v>0</v>
      </c>
      <c r="Q44" s="13">
        <f>Monster!BO44</f>
        <v>0</v>
      </c>
      <c r="R44" s="14">
        <f>Monster!BP44</f>
        <v>0</v>
      </c>
      <c r="S44" s="13">
        <f t="shared" si="0"/>
        <v>0</v>
      </c>
      <c r="T44" s="14">
        <f t="shared" si="1"/>
        <v>0</v>
      </c>
    </row>
    <row r="45" spans="1:20" ht="15.75" customHeight="1" x14ac:dyDescent="0.2">
      <c r="B45" s="33" t="s">
        <v>172</v>
      </c>
      <c r="C45" s="13">
        <f>Scheveningen!CO45</f>
        <v>1</v>
      </c>
      <c r="D45" s="14">
        <f>Scheveningen!CP45</f>
        <v>0</v>
      </c>
      <c r="E45" s="13">
        <f>Katwijk!DU45</f>
        <v>0</v>
      </c>
      <c r="F45" s="14">
        <f>Katwijk!DV45</f>
        <v>0</v>
      </c>
      <c r="G45" s="13">
        <f>'Hoek van Holland'!EU45</f>
        <v>0</v>
      </c>
      <c r="H45" s="14">
        <f>'Hoek van Holland'!EV45</f>
        <v>0</v>
      </c>
      <c r="I45" s="13">
        <f>Noordwijk!BQ45</f>
        <v>0</v>
      </c>
      <c r="J45" s="14">
        <f>Noordwijk!BR45</f>
        <v>0</v>
      </c>
      <c r="K45" s="13">
        <f>Ouddorp!DE45</f>
        <v>0</v>
      </c>
      <c r="L45" s="14">
        <f>Ouddorp!DF45</f>
        <v>0</v>
      </c>
      <c r="M45" s="13"/>
      <c r="N45" s="14"/>
      <c r="O45" s="13"/>
      <c r="P45" s="14"/>
      <c r="Q45" s="13"/>
      <c r="R45" s="14"/>
      <c r="S45" s="13">
        <f t="shared" si="0"/>
        <v>1</v>
      </c>
      <c r="T45" s="14">
        <f t="shared" si="1"/>
        <v>0</v>
      </c>
    </row>
    <row r="46" spans="1:20" ht="15.75" customHeight="1" x14ac:dyDescent="0.2">
      <c r="B46" s="33" t="s">
        <v>173</v>
      </c>
      <c r="C46" s="13">
        <f>Scheveningen!CO46</f>
        <v>2</v>
      </c>
      <c r="D46" s="14">
        <f>Scheveningen!CP46</f>
        <v>0</v>
      </c>
      <c r="E46" s="13">
        <f>Katwijk!DU46</f>
        <v>0</v>
      </c>
      <c r="F46" s="14">
        <f>Katwijk!DV46</f>
        <v>0</v>
      </c>
      <c r="G46" s="13">
        <f>'Hoek van Holland'!EU46</f>
        <v>0</v>
      </c>
      <c r="H46" s="14">
        <f>'Hoek van Holland'!EV46</f>
        <v>0</v>
      </c>
      <c r="I46" s="13">
        <f>Noordwijk!BQ46</f>
        <v>0</v>
      </c>
      <c r="J46" s="14">
        <f>Noordwijk!BR46</f>
        <v>0</v>
      </c>
      <c r="K46" s="13">
        <f>Ouddorp!DE46</f>
        <v>0</v>
      </c>
      <c r="L46" s="14">
        <f>Ouddorp!DF46</f>
        <v>0</v>
      </c>
      <c r="M46" s="13"/>
      <c r="N46" s="14"/>
      <c r="O46" s="13"/>
      <c r="P46" s="14"/>
      <c r="Q46" s="13"/>
      <c r="R46" s="14"/>
      <c r="S46" s="13">
        <f t="shared" si="0"/>
        <v>2</v>
      </c>
      <c r="T46" s="14">
        <f t="shared" si="1"/>
        <v>0</v>
      </c>
    </row>
    <row r="47" spans="1:20" ht="15.75" customHeight="1" x14ac:dyDescent="0.2">
      <c r="B47" s="33" t="s">
        <v>174</v>
      </c>
      <c r="C47" s="13">
        <f>Scheveningen!CO47</f>
        <v>2</v>
      </c>
      <c r="D47" s="14">
        <f>Scheveningen!CP47</f>
        <v>0</v>
      </c>
      <c r="E47" s="13">
        <f>Katwijk!DU47</f>
        <v>1</v>
      </c>
      <c r="F47" s="14">
        <f>Katwijk!DV47</f>
        <v>0</v>
      </c>
      <c r="G47" s="13">
        <f>'Hoek van Holland'!EU47</f>
        <v>0</v>
      </c>
      <c r="H47" s="14">
        <f>'Hoek van Holland'!EV47</f>
        <v>0</v>
      </c>
      <c r="I47" s="13">
        <f>Noordwijk!BQ47</f>
        <v>0</v>
      </c>
      <c r="J47" s="14">
        <f>Noordwijk!BR47</f>
        <v>0</v>
      </c>
      <c r="K47" s="13">
        <f>Ouddorp!DE47</f>
        <v>0</v>
      </c>
      <c r="L47" s="14">
        <f>Ouddorp!DF47</f>
        <v>0</v>
      </c>
      <c r="M47" s="13"/>
      <c r="N47" s="14"/>
      <c r="O47" s="13"/>
      <c r="P47" s="14"/>
      <c r="Q47" s="13"/>
      <c r="R47" s="14"/>
      <c r="S47" s="13">
        <f t="shared" si="0"/>
        <v>3</v>
      </c>
      <c r="T47" s="14">
        <f t="shared" si="1"/>
        <v>0</v>
      </c>
    </row>
    <row r="48" spans="1:20" ht="15.75" customHeight="1" x14ac:dyDescent="0.2">
      <c r="B48" s="33" t="s">
        <v>175</v>
      </c>
      <c r="C48" s="13">
        <f>Scheveningen!CO48</f>
        <v>2</v>
      </c>
      <c r="D48" s="14">
        <f>Scheveningen!CP48</f>
        <v>0</v>
      </c>
      <c r="E48" s="13">
        <f>Katwijk!DU48</f>
        <v>5</v>
      </c>
      <c r="F48" s="14">
        <f>Katwijk!DV48</f>
        <v>0</v>
      </c>
      <c r="G48" s="13">
        <f>'Hoek van Holland'!EU48</f>
        <v>27</v>
      </c>
      <c r="H48" s="14">
        <f>'Hoek van Holland'!EV48</f>
        <v>4</v>
      </c>
      <c r="I48" s="13">
        <f>Noordwijk!BQ48</f>
        <v>3</v>
      </c>
      <c r="J48" s="14">
        <f>Noordwijk!BR48</f>
        <v>0</v>
      </c>
      <c r="K48" s="13">
        <f>Ouddorp!DE48</f>
        <v>2</v>
      </c>
      <c r="L48" s="14">
        <f>Ouddorp!DF48</f>
        <v>0</v>
      </c>
      <c r="M48" s="13"/>
      <c r="N48" s="14"/>
      <c r="O48" s="13"/>
      <c r="P48" s="14"/>
      <c r="Q48" s="13"/>
      <c r="R48" s="14"/>
      <c r="S48" s="13">
        <f t="shared" si="0"/>
        <v>39</v>
      </c>
      <c r="T48" s="14">
        <f t="shared" si="1"/>
        <v>4</v>
      </c>
    </row>
    <row r="49" spans="2:20" ht="15.75" customHeight="1" x14ac:dyDescent="0.2">
      <c r="B49" s="74" t="s">
        <v>199</v>
      </c>
      <c r="C49" s="13"/>
      <c r="D49" s="14"/>
      <c r="E49" s="13">
        <f>Katwijk!DU49</f>
        <v>0</v>
      </c>
      <c r="F49" s="14">
        <f>Katwijk!DV49</f>
        <v>0</v>
      </c>
      <c r="G49" s="13">
        <f>'Hoek van Holland'!EU49</f>
        <v>0</v>
      </c>
      <c r="H49" s="14">
        <f>'Hoek van Holland'!EV49</f>
        <v>0</v>
      </c>
      <c r="I49" s="13">
        <f>Noordwijk!BQ49</f>
        <v>0</v>
      </c>
      <c r="J49" s="14">
        <f>Noordwijk!BR49</f>
        <v>0</v>
      </c>
      <c r="K49" s="13">
        <f>Ouddorp!DE49</f>
        <v>0</v>
      </c>
      <c r="L49" s="14">
        <f>Ouddorp!DF49</f>
        <v>0</v>
      </c>
      <c r="M49" s="13"/>
      <c r="N49" s="14"/>
      <c r="O49" s="13"/>
      <c r="P49" s="14"/>
      <c r="Q49" s="13"/>
      <c r="R49" s="14"/>
      <c r="S49" s="13">
        <f t="shared" si="0"/>
        <v>0</v>
      </c>
      <c r="T49" s="14">
        <f t="shared" si="1"/>
        <v>0</v>
      </c>
    </row>
    <row r="50" spans="2:20" ht="15.75" customHeight="1" x14ac:dyDescent="0.2">
      <c r="B50" s="33" t="s">
        <v>200</v>
      </c>
      <c r="C50" s="13"/>
      <c r="D50" s="14"/>
      <c r="E50" s="13">
        <f>Katwijk!DU50</f>
        <v>0</v>
      </c>
      <c r="F50" s="14">
        <f>Katwijk!DV50</f>
        <v>0</v>
      </c>
      <c r="G50" s="13">
        <f>'Hoek van Holland'!EU50</f>
        <v>0</v>
      </c>
      <c r="H50" s="14">
        <f>'Hoek van Holland'!EV50</f>
        <v>0</v>
      </c>
      <c r="I50" s="13">
        <f>Noordwijk!BQ50</f>
        <v>0</v>
      </c>
      <c r="J50" s="14">
        <f>Noordwijk!BR50</f>
        <v>0</v>
      </c>
      <c r="K50" s="13">
        <f>Ouddorp!DE50</f>
        <v>0</v>
      </c>
      <c r="L50" s="14">
        <f>Ouddorp!DF50</f>
        <v>0</v>
      </c>
      <c r="M50" s="13"/>
      <c r="N50" s="14"/>
      <c r="O50" s="13"/>
      <c r="P50" s="14"/>
      <c r="Q50" s="13"/>
      <c r="R50" s="14"/>
      <c r="S50" s="13">
        <f t="shared" si="0"/>
        <v>0</v>
      </c>
      <c r="T50" s="14">
        <f t="shared" si="1"/>
        <v>0</v>
      </c>
    </row>
    <row r="51" spans="2:20" ht="15.75" customHeight="1" x14ac:dyDescent="0.2">
      <c r="B51" s="33" t="s">
        <v>201</v>
      </c>
      <c r="C51" s="13"/>
      <c r="D51" s="14"/>
      <c r="E51" s="13">
        <f>Katwijk!DU51</f>
        <v>0</v>
      </c>
      <c r="F51" s="14">
        <f>Katwijk!DV51</f>
        <v>0</v>
      </c>
      <c r="G51" s="13">
        <f>'Hoek van Holland'!EU51</f>
        <v>0</v>
      </c>
      <c r="H51" s="14">
        <f>'Hoek van Holland'!EV51</f>
        <v>0</v>
      </c>
      <c r="I51" s="13">
        <f>Noordwijk!BQ51</f>
        <v>0</v>
      </c>
      <c r="J51" s="14">
        <f>Noordwijk!BR51</f>
        <v>0</v>
      </c>
      <c r="K51" s="13">
        <f>Ouddorp!DE51</f>
        <v>0</v>
      </c>
      <c r="L51" s="14">
        <f>Ouddorp!DF51</f>
        <v>0</v>
      </c>
      <c r="M51" s="13"/>
      <c r="N51" s="14"/>
      <c r="O51" s="13"/>
      <c r="P51" s="14"/>
      <c r="Q51" s="13"/>
      <c r="R51" s="14"/>
      <c r="S51" s="13">
        <f t="shared" si="0"/>
        <v>0</v>
      </c>
      <c r="T51" s="14">
        <f t="shared" si="1"/>
        <v>0</v>
      </c>
    </row>
    <row r="52" spans="2:20" ht="15.75" customHeight="1" x14ac:dyDescent="0.2">
      <c r="B52" s="33" t="s">
        <v>202</v>
      </c>
      <c r="C52" s="13"/>
      <c r="D52" s="14"/>
      <c r="E52" s="13">
        <f>Katwijk!DU52</f>
        <v>0</v>
      </c>
      <c r="F52" s="14">
        <f>Katwijk!DV52</f>
        <v>0</v>
      </c>
      <c r="G52" s="13">
        <f>'Hoek van Holland'!EU52</f>
        <v>0</v>
      </c>
      <c r="H52" s="14">
        <f>'Hoek van Holland'!EV52</f>
        <v>0</v>
      </c>
      <c r="I52" s="13">
        <f>Noordwijk!BQ52</f>
        <v>0</v>
      </c>
      <c r="J52" s="14">
        <f>Noordwijk!BR52</f>
        <v>0</v>
      </c>
      <c r="K52" s="13">
        <f>Ouddorp!DE52</f>
        <v>0</v>
      </c>
      <c r="L52" s="14">
        <f>Ouddorp!DF52</f>
        <v>0</v>
      </c>
      <c r="M52" s="13"/>
      <c r="N52" s="14"/>
      <c r="O52" s="13"/>
      <c r="P52" s="14"/>
      <c r="Q52" s="13"/>
      <c r="R52" s="14"/>
      <c r="S52" s="13">
        <f t="shared" si="0"/>
        <v>0</v>
      </c>
      <c r="T52" s="14">
        <f t="shared" si="1"/>
        <v>0</v>
      </c>
    </row>
    <row r="53" spans="2:20" ht="15.75" customHeight="1" x14ac:dyDescent="0.2">
      <c r="B53" s="74" t="s">
        <v>203</v>
      </c>
      <c r="C53" s="13"/>
      <c r="D53" s="14"/>
      <c r="E53" s="13">
        <f>Katwijk!DU53</f>
        <v>0</v>
      </c>
      <c r="F53" s="14">
        <f>Katwijk!DV53</f>
        <v>0</v>
      </c>
      <c r="G53" s="13">
        <f>'Hoek van Holland'!EU53</f>
        <v>0</v>
      </c>
      <c r="H53" s="14">
        <f>'Hoek van Holland'!EV53</f>
        <v>0</v>
      </c>
      <c r="I53" s="13">
        <f>Noordwijk!BQ53</f>
        <v>0</v>
      </c>
      <c r="J53" s="14">
        <f>Noordwijk!BR53</f>
        <v>0</v>
      </c>
      <c r="K53" s="13">
        <f>Ouddorp!DE53</f>
        <v>0</v>
      </c>
      <c r="L53" s="14">
        <f>Ouddorp!DF53</f>
        <v>0</v>
      </c>
      <c r="M53" s="13"/>
      <c r="N53" s="14"/>
      <c r="O53" s="13"/>
      <c r="P53" s="14"/>
      <c r="Q53" s="13"/>
      <c r="R53" s="14"/>
      <c r="S53" s="13">
        <f t="shared" si="0"/>
        <v>0</v>
      </c>
      <c r="T53" s="14">
        <f t="shared" si="1"/>
        <v>0</v>
      </c>
    </row>
    <row r="54" spans="2:20" ht="15.75" customHeight="1" x14ac:dyDescent="0.2">
      <c r="B54" s="33" t="s">
        <v>211</v>
      </c>
      <c r="C54" s="13"/>
      <c r="D54" s="14"/>
      <c r="E54" s="13">
        <f>Katwijk!DU54</f>
        <v>1</v>
      </c>
      <c r="F54" s="14">
        <f>Katwijk!DV54</f>
        <v>0</v>
      </c>
      <c r="G54" s="13">
        <f>'Hoek van Holland'!EU54</f>
        <v>1</v>
      </c>
      <c r="H54" s="14">
        <f>'Hoek van Holland'!EV54</f>
        <v>2</v>
      </c>
      <c r="I54" s="13">
        <f>Noordwijk!BQ54</f>
        <v>0</v>
      </c>
      <c r="J54" s="14">
        <f>Noordwijk!BR54</f>
        <v>0</v>
      </c>
      <c r="K54" s="13">
        <f>Ouddorp!DE54</f>
        <v>0</v>
      </c>
      <c r="L54" s="14">
        <f>Ouddorp!DF54</f>
        <v>0</v>
      </c>
      <c r="M54" s="13"/>
      <c r="N54" s="14"/>
      <c r="O54" s="13"/>
      <c r="P54" s="14"/>
      <c r="Q54" s="13"/>
      <c r="R54" s="14"/>
      <c r="S54" s="13">
        <f t="shared" si="0"/>
        <v>2</v>
      </c>
      <c r="T54" s="14">
        <f t="shared" si="1"/>
        <v>2</v>
      </c>
    </row>
    <row r="55" spans="2:20" ht="15.75" customHeight="1" x14ac:dyDescent="0.2">
      <c r="B55" s="33" t="s">
        <v>212</v>
      </c>
      <c r="C55" s="13"/>
      <c r="D55" s="14"/>
      <c r="E55" s="13">
        <f>Katwijk!DU55</f>
        <v>0</v>
      </c>
      <c r="F55" s="14">
        <f>Katwijk!DV55</f>
        <v>0</v>
      </c>
      <c r="G55" s="13">
        <f>'Hoek van Holland'!EU55</f>
        <v>2</v>
      </c>
      <c r="H55" s="14">
        <f>'Hoek van Holland'!EV55</f>
        <v>1</v>
      </c>
      <c r="I55" s="13">
        <f>Noordwijk!BQ55</f>
        <v>0</v>
      </c>
      <c r="J55" s="14">
        <f>Noordwijk!BR55</f>
        <v>0</v>
      </c>
      <c r="K55" s="13">
        <f>Ouddorp!DE55</f>
        <v>0</v>
      </c>
      <c r="L55" s="14">
        <f>Ouddorp!DF55</f>
        <v>0</v>
      </c>
      <c r="M55" s="13"/>
      <c r="N55" s="14"/>
      <c r="O55" s="13"/>
      <c r="P55" s="14"/>
      <c r="Q55" s="13"/>
      <c r="R55" s="14"/>
      <c r="S55" s="13">
        <f t="shared" si="0"/>
        <v>2</v>
      </c>
      <c r="T55" s="14">
        <f t="shared" si="1"/>
        <v>1</v>
      </c>
    </row>
    <row r="56" spans="2:20" ht="15.75" customHeight="1" x14ac:dyDescent="0.2">
      <c r="B56" s="33" t="s">
        <v>213</v>
      </c>
      <c r="C56" s="13"/>
      <c r="D56" s="14"/>
      <c r="E56" s="13">
        <f>Katwijk!DU56</f>
        <v>0</v>
      </c>
      <c r="F56" s="14">
        <f>Katwijk!DV56</f>
        <v>0</v>
      </c>
      <c r="G56" s="13">
        <f>'Hoek van Holland'!EU56</f>
        <v>1</v>
      </c>
      <c r="H56" s="14">
        <f>'Hoek van Holland'!EV56</f>
        <v>0</v>
      </c>
      <c r="I56" s="13">
        <f>Noordwijk!BQ56</f>
        <v>0</v>
      </c>
      <c r="J56" s="14">
        <f>Noordwijk!BR56</f>
        <v>0</v>
      </c>
      <c r="K56" s="13">
        <f>Ouddorp!DE56</f>
        <v>0</v>
      </c>
      <c r="L56" s="14">
        <f>Ouddorp!DF56</f>
        <v>0</v>
      </c>
      <c r="M56" s="13"/>
      <c r="N56" s="14"/>
      <c r="O56" s="13"/>
      <c r="P56" s="14"/>
      <c r="Q56" s="13"/>
      <c r="R56" s="14"/>
      <c r="S56" s="13">
        <f t="shared" si="0"/>
        <v>1</v>
      </c>
      <c r="T56" s="14">
        <f t="shared" si="1"/>
        <v>0</v>
      </c>
    </row>
    <row r="57" spans="2:20" ht="15.75" customHeight="1" x14ac:dyDescent="0.2">
      <c r="B57" s="74" t="s">
        <v>216</v>
      </c>
      <c r="C57" s="13"/>
      <c r="D57" s="14"/>
      <c r="E57" s="13">
        <f>Katwijk!DU57</f>
        <v>0</v>
      </c>
      <c r="F57" s="14">
        <f>Katwijk!DV57</f>
        <v>0</v>
      </c>
      <c r="G57" s="13"/>
      <c r="H57" s="14"/>
      <c r="I57" s="13">
        <f>Noordwijk!BQ57</f>
        <v>0</v>
      </c>
      <c r="J57" s="14">
        <f>Noordwijk!BR57</f>
        <v>0</v>
      </c>
      <c r="K57" s="13">
        <f>Ouddorp!DE57</f>
        <v>0</v>
      </c>
      <c r="L57" s="14">
        <f>Ouddorp!DF57</f>
        <v>0</v>
      </c>
      <c r="M57" s="13"/>
      <c r="N57" s="14"/>
      <c r="O57" s="13"/>
      <c r="P57" s="14"/>
      <c r="Q57" s="13"/>
      <c r="R57" s="14"/>
      <c r="S57" s="13">
        <f t="shared" si="0"/>
        <v>0</v>
      </c>
      <c r="T57" s="14">
        <f t="shared" si="1"/>
        <v>0</v>
      </c>
    </row>
    <row r="58" spans="2:20" ht="15.75" customHeight="1" x14ac:dyDescent="0.2">
      <c r="B58" s="33" t="s">
        <v>217</v>
      </c>
      <c r="C58" s="13"/>
      <c r="D58" s="14"/>
      <c r="E58" s="13">
        <f>Katwijk!DU58</f>
        <v>0</v>
      </c>
      <c r="F58" s="14">
        <f>Katwijk!DV58</f>
        <v>0</v>
      </c>
      <c r="G58" s="13"/>
      <c r="H58" s="14"/>
      <c r="I58" s="13">
        <f>Noordwijk!BQ58</f>
        <v>0</v>
      </c>
      <c r="J58" s="14">
        <f>Noordwijk!BR58</f>
        <v>0</v>
      </c>
      <c r="K58" s="13">
        <f>Ouddorp!DE58</f>
        <v>0</v>
      </c>
      <c r="L58" s="14">
        <f>Ouddorp!DF58</f>
        <v>0</v>
      </c>
      <c r="M58" s="13"/>
      <c r="N58" s="14"/>
      <c r="O58" s="13">
        <v>100</v>
      </c>
      <c r="P58" s="14"/>
      <c r="Q58" s="13">
        <v>100</v>
      </c>
      <c r="R58" s="14"/>
      <c r="S58" s="13">
        <f t="shared" si="0"/>
        <v>200</v>
      </c>
      <c r="T58" s="14">
        <f t="shared" si="1"/>
        <v>0</v>
      </c>
    </row>
    <row r="59" spans="2:20" ht="15.75" customHeight="1" x14ac:dyDescent="0.2">
      <c r="B59" s="80" t="s">
        <v>218</v>
      </c>
      <c r="C59" s="13"/>
      <c r="D59" s="14"/>
      <c r="E59" s="13">
        <f>Katwijk!DU59</f>
        <v>1</v>
      </c>
      <c r="F59" s="14">
        <f>Katwijk!DV59</f>
        <v>0</v>
      </c>
      <c r="G59" s="13"/>
      <c r="H59" s="14"/>
      <c r="I59" s="13">
        <f>Noordwijk!BQ59</f>
        <v>0</v>
      </c>
      <c r="J59" s="14">
        <f>Noordwijk!BR59</f>
        <v>0</v>
      </c>
      <c r="K59" s="13">
        <f>Ouddorp!DE59</f>
        <v>0</v>
      </c>
      <c r="L59" s="14">
        <f>Ouddorp!DF59</f>
        <v>0</v>
      </c>
      <c r="M59" s="13"/>
      <c r="N59" s="14"/>
      <c r="O59" s="13"/>
      <c r="P59" s="14"/>
      <c r="Q59" s="13"/>
      <c r="R59" s="14"/>
      <c r="S59" s="13">
        <f t="shared" si="0"/>
        <v>1</v>
      </c>
      <c r="T59" s="14">
        <f t="shared" si="1"/>
        <v>0</v>
      </c>
    </row>
    <row r="60" spans="2:20" ht="15.75" customHeight="1" x14ac:dyDescent="0.2">
      <c r="B60" s="81" t="s">
        <v>219</v>
      </c>
      <c r="C60" s="13"/>
      <c r="D60" s="14"/>
      <c r="E60" s="13">
        <f>Katwijk!DU60</f>
        <v>1</v>
      </c>
      <c r="F60" s="14">
        <f>Katwijk!DV60</f>
        <v>0</v>
      </c>
      <c r="G60" s="13"/>
      <c r="H60" s="14"/>
      <c r="I60" s="13">
        <f>Noordwijk!BQ60</f>
        <v>0</v>
      </c>
      <c r="J60" s="14">
        <f>Noordwijk!BR60</f>
        <v>0</v>
      </c>
      <c r="K60" s="13">
        <f>Ouddorp!DE60</f>
        <v>0</v>
      </c>
      <c r="L60" s="14">
        <f>Ouddorp!DF60</f>
        <v>0</v>
      </c>
      <c r="M60" s="13"/>
      <c r="N60" s="14"/>
      <c r="O60" s="13"/>
      <c r="P60" s="14"/>
      <c r="Q60" s="13"/>
      <c r="R60" s="14"/>
      <c r="S60" s="13">
        <f t="shared" si="0"/>
        <v>1</v>
      </c>
      <c r="T60" s="14">
        <f t="shared" si="1"/>
        <v>0</v>
      </c>
    </row>
    <row r="61" spans="2:20" ht="15.75" customHeight="1" x14ac:dyDescent="0.2">
      <c r="B61" s="80" t="s">
        <v>221</v>
      </c>
      <c r="C61" s="13"/>
      <c r="D61" s="14"/>
      <c r="E61" s="13"/>
      <c r="F61" s="14"/>
      <c r="G61" s="13"/>
      <c r="H61" s="14"/>
      <c r="I61" s="13">
        <f>Noordwijk!BQ61</f>
        <v>0</v>
      </c>
      <c r="J61" s="14">
        <f>Noordwijk!BR61</f>
        <v>0</v>
      </c>
      <c r="K61" s="13">
        <f>Ouddorp!DE61</f>
        <v>0</v>
      </c>
      <c r="L61" s="14">
        <f>Ouddorp!DF61</f>
        <v>0</v>
      </c>
      <c r="M61" s="13"/>
      <c r="N61" s="14"/>
      <c r="O61" s="13"/>
      <c r="P61" s="14"/>
      <c r="Q61" s="13"/>
      <c r="R61" s="14"/>
      <c r="S61" s="13">
        <f t="shared" si="0"/>
        <v>0</v>
      </c>
      <c r="T61" s="14">
        <f t="shared" si="1"/>
        <v>0</v>
      </c>
    </row>
    <row r="62" spans="2:20" ht="15.75" customHeight="1" x14ac:dyDescent="0.2">
      <c r="B62" s="81" t="s">
        <v>232</v>
      </c>
      <c r="C62" s="13"/>
      <c r="D62" s="14"/>
      <c r="E62" s="13"/>
      <c r="F62" s="14"/>
      <c r="G62" s="13"/>
      <c r="H62" s="14"/>
      <c r="I62" s="13">
        <f>Noordwijk!BQ62</f>
        <v>1</v>
      </c>
      <c r="J62" s="14">
        <f>Noordwijk!BR62</f>
        <v>0</v>
      </c>
      <c r="K62" s="13">
        <f>Ouddorp!DE62</f>
        <v>0</v>
      </c>
      <c r="L62" s="14">
        <f>Ouddorp!DF62</f>
        <v>0</v>
      </c>
      <c r="M62" s="13"/>
      <c r="N62" s="14"/>
      <c r="O62" s="13"/>
      <c r="P62" s="14"/>
      <c r="Q62" s="13"/>
      <c r="R62" s="14"/>
      <c r="S62" s="13">
        <f t="shared" si="0"/>
        <v>1</v>
      </c>
      <c r="T62" s="14">
        <f t="shared" si="1"/>
        <v>0</v>
      </c>
    </row>
    <row r="63" spans="2:20" ht="15.75" customHeight="1" x14ac:dyDescent="0.2">
      <c r="B63" s="33" t="s">
        <v>233</v>
      </c>
      <c r="C63" s="13"/>
      <c r="D63" s="14"/>
      <c r="E63" s="13"/>
      <c r="F63" s="14"/>
      <c r="G63" s="13"/>
      <c r="H63" s="14"/>
      <c r="I63" s="13"/>
      <c r="J63" s="14"/>
      <c r="K63" s="13">
        <f>Ouddorp!DE63</f>
        <v>0</v>
      </c>
      <c r="L63" s="14">
        <f>Ouddorp!DF63</f>
        <v>0</v>
      </c>
      <c r="M63" s="13"/>
      <c r="N63" s="14"/>
      <c r="O63" s="13"/>
      <c r="P63" s="14"/>
      <c r="Q63" s="13"/>
      <c r="R63" s="14"/>
      <c r="S63" s="13">
        <f t="shared" si="0"/>
        <v>0</v>
      </c>
      <c r="T63" s="14">
        <f t="shared" si="1"/>
        <v>0</v>
      </c>
    </row>
    <row r="64" spans="2:20" ht="15.75" customHeight="1" x14ac:dyDescent="0.2">
      <c r="B64" s="87" t="s">
        <v>265</v>
      </c>
      <c r="C64" s="13"/>
      <c r="D64" s="14"/>
      <c r="E64" s="13"/>
      <c r="F64" s="14"/>
      <c r="G64" s="13"/>
      <c r="H64" s="14"/>
      <c r="I64" s="13"/>
      <c r="J64" s="14"/>
      <c r="K64" s="13">
        <f>Ouddorp!DE64</f>
        <v>0</v>
      </c>
      <c r="L64" s="14">
        <f>Ouddorp!DF64</f>
        <v>0</v>
      </c>
      <c r="M64" s="13"/>
      <c r="N64" s="14"/>
      <c r="O64" s="13"/>
      <c r="P64" s="14"/>
      <c r="Q64" s="13"/>
      <c r="R64" s="14"/>
      <c r="S64" s="13">
        <f t="shared" si="0"/>
        <v>0</v>
      </c>
      <c r="T64" s="14">
        <f t="shared" si="1"/>
        <v>0</v>
      </c>
    </row>
    <row r="65" spans="2:20" ht="15.75" customHeight="1" x14ac:dyDescent="0.2">
      <c r="B65" s="80" t="s">
        <v>266</v>
      </c>
      <c r="C65" s="13"/>
      <c r="D65" s="14"/>
      <c r="E65" s="13"/>
      <c r="F65" s="14"/>
      <c r="G65" s="13"/>
      <c r="H65" s="14"/>
      <c r="I65" s="13"/>
      <c r="J65" s="14"/>
      <c r="K65" s="13">
        <f>Ouddorp!DE65</f>
        <v>0</v>
      </c>
      <c r="L65" s="14">
        <f>Ouddorp!DF65</f>
        <v>0</v>
      </c>
      <c r="M65" s="13"/>
      <c r="N65" s="14"/>
      <c r="O65" s="13"/>
      <c r="P65" s="14"/>
      <c r="Q65" s="13"/>
      <c r="R65" s="14"/>
      <c r="S65" s="13">
        <f t="shared" si="0"/>
        <v>0</v>
      </c>
      <c r="T65" s="14">
        <f t="shared" si="1"/>
        <v>0</v>
      </c>
    </row>
    <row r="66" spans="2:20" ht="15.75" customHeight="1" x14ac:dyDescent="0.2">
      <c r="B66" s="80" t="s">
        <v>267</v>
      </c>
      <c r="C66" s="13"/>
      <c r="D66" s="14"/>
      <c r="E66" s="13"/>
      <c r="F66" s="14"/>
      <c r="G66" s="13"/>
      <c r="H66" s="14"/>
      <c r="I66" s="13"/>
      <c r="J66" s="14"/>
      <c r="K66" s="13">
        <f>Ouddorp!DE66</f>
        <v>0</v>
      </c>
      <c r="L66" s="14">
        <f>Ouddorp!DF66</f>
        <v>0</v>
      </c>
      <c r="M66" s="13"/>
      <c r="N66" s="14"/>
      <c r="O66" s="13"/>
      <c r="P66" s="14"/>
      <c r="Q66" s="13"/>
      <c r="R66" s="14"/>
      <c r="S66" s="13">
        <f t="shared" si="0"/>
        <v>0</v>
      </c>
      <c r="T66" s="14">
        <f t="shared" si="1"/>
        <v>0</v>
      </c>
    </row>
    <row r="67" spans="2:20" ht="15.75" customHeight="1" x14ac:dyDescent="0.2">
      <c r="B67" s="107" t="s">
        <v>272</v>
      </c>
      <c r="C67" s="13"/>
      <c r="D67" s="14"/>
      <c r="E67" s="13"/>
      <c r="F67" s="14"/>
      <c r="G67" s="13"/>
      <c r="H67" s="14"/>
      <c r="I67" s="13"/>
      <c r="J67" s="14"/>
      <c r="K67" s="13">
        <f>Ouddorp!DE67</f>
        <v>0</v>
      </c>
      <c r="L67" s="14">
        <f>Ouddorp!DF67</f>
        <v>0</v>
      </c>
      <c r="M67" s="13"/>
      <c r="N67" s="14"/>
      <c r="O67" s="13"/>
      <c r="P67" s="14"/>
      <c r="Q67" s="13"/>
      <c r="R67" s="14"/>
      <c r="S67" s="13">
        <f t="shared" si="0"/>
        <v>0</v>
      </c>
      <c r="T67" s="14">
        <f t="shared" si="1"/>
        <v>0</v>
      </c>
    </row>
    <row r="68" spans="2:20" ht="15.75" customHeight="1" x14ac:dyDescent="0.2">
      <c r="B68" s="111" t="s">
        <v>274</v>
      </c>
      <c r="C68" s="13"/>
      <c r="D68" s="14"/>
      <c r="E68" s="13"/>
      <c r="F68" s="14"/>
      <c r="G68" s="13"/>
      <c r="H68" s="14"/>
      <c r="I68" s="13"/>
      <c r="J68" s="14"/>
      <c r="K68" s="13">
        <f>Ouddorp!DE68</f>
        <v>0</v>
      </c>
      <c r="L68" s="14">
        <f>Ouddorp!DF68</f>
        <v>0</v>
      </c>
      <c r="M68" s="13"/>
      <c r="N68" s="14"/>
      <c r="O68" s="13"/>
      <c r="P68" s="14"/>
      <c r="Q68" s="13"/>
      <c r="R68" s="14"/>
      <c r="S68" s="13">
        <f t="shared" ref="S68" si="2">C68+E68+G68+I68+K68+M68+O68+Q68</f>
        <v>0</v>
      </c>
      <c r="T68" s="14">
        <f t="shared" ref="T68" si="3">D68+F68+H68+J68+L68+N68+P68+R68</f>
        <v>0</v>
      </c>
    </row>
    <row r="69" spans="2:20" ht="15.75" customHeight="1" x14ac:dyDescent="0.2">
      <c r="B69" s="111" t="s">
        <v>275</v>
      </c>
      <c r="C69" s="13"/>
      <c r="D69" s="14"/>
      <c r="E69" s="13"/>
      <c r="F69" s="14"/>
      <c r="G69" s="13"/>
      <c r="H69" s="14"/>
      <c r="I69" s="13"/>
      <c r="J69" s="14"/>
      <c r="K69" s="13">
        <f>Ouddorp!DE69</f>
        <v>0</v>
      </c>
      <c r="L69" s="14">
        <f>Ouddorp!DF69</f>
        <v>0</v>
      </c>
      <c r="M69" s="13"/>
      <c r="N69" s="14"/>
      <c r="O69" s="13"/>
      <c r="P69" s="14"/>
      <c r="Q69" s="13"/>
      <c r="R69" s="14"/>
      <c r="S69" s="13">
        <f t="shared" ref="S69" si="4">C69+E69+G69+I69+K69+M69+O69+Q69</f>
        <v>0</v>
      </c>
      <c r="T69" s="14">
        <f t="shared" ref="T69" si="5">D69+F69+H69+J69+L69+N69+P69+R69</f>
        <v>0</v>
      </c>
    </row>
    <row r="70" spans="2:20" ht="15.75" customHeight="1" x14ac:dyDescent="0.2">
      <c r="B70" s="111" t="s">
        <v>276</v>
      </c>
      <c r="C70" s="13"/>
      <c r="D70" s="14"/>
      <c r="E70" s="13"/>
      <c r="F70" s="14"/>
      <c r="G70" s="13"/>
      <c r="H70" s="14"/>
      <c r="I70" s="13"/>
      <c r="J70" s="14"/>
      <c r="K70" s="13">
        <f>Ouddorp!DE70</f>
        <v>0</v>
      </c>
      <c r="L70" s="14">
        <f>Ouddorp!DF70</f>
        <v>0</v>
      </c>
      <c r="M70" s="13"/>
      <c r="N70" s="14"/>
      <c r="O70" s="13"/>
      <c r="P70" s="14"/>
      <c r="Q70" s="13"/>
      <c r="R70" s="14"/>
      <c r="S70" s="13">
        <f t="shared" ref="S70" si="6">C70+E70+G70+I70+K70+M70+O70+Q70</f>
        <v>0</v>
      </c>
      <c r="T70" s="14">
        <f t="shared" ref="T70" si="7">D70+F70+H70+J70+L70+N70+P70+R70</f>
        <v>0</v>
      </c>
    </row>
    <row r="71" spans="2:20" ht="15.75" customHeight="1" x14ac:dyDescent="0.2">
      <c r="B71" s="111" t="s">
        <v>279</v>
      </c>
      <c r="C71" s="13"/>
      <c r="D71" s="14"/>
      <c r="E71" s="13"/>
      <c r="F71" s="14"/>
      <c r="G71" s="13"/>
      <c r="H71" s="14"/>
      <c r="I71" s="13"/>
      <c r="J71" s="14"/>
      <c r="K71" s="13">
        <f>Ouddorp!DE71</f>
        <v>11</v>
      </c>
      <c r="L71" s="14">
        <f>Ouddorp!DF71</f>
        <v>0</v>
      </c>
      <c r="M71" s="13"/>
      <c r="N71" s="14"/>
      <c r="O71" s="13"/>
      <c r="P71" s="14"/>
      <c r="Q71" s="13"/>
      <c r="R71" s="14"/>
      <c r="S71" s="13">
        <f t="shared" ref="S71:S72" si="8">C71+E71+G71+I71+K71+M71+O71+Q71</f>
        <v>11</v>
      </c>
      <c r="T71" s="14">
        <f t="shared" ref="T71:T72" si="9">D71+F71+H71+J71+L71+N71+P71+R71</f>
        <v>0</v>
      </c>
    </row>
    <row r="72" spans="2:20" ht="15.75" customHeight="1" x14ac:dyDescent="0.2">
      <c r="B72" s="111" t="s">
        <v>280</v>
      </c>
      <c r="C72" s="13"/>
      <c r="D72" s="14"/>
      <c r="E72" s="13"/>
      <c r="F72" s="14"/>
      <c r="G72" s="13"/>
      <c r="H72" s="14"/>
      <c r="I72" s="13"/>
      <c r="J72" s="14"/>
      <c r="K72" s="13">
        <f>Ouddorp!DE72</f>
        <v>3</v>
      </c>
      <c r="L72" s="14">
        <f>Ouddorp!DF72</f>
        <v>0</v>
      </c>
      <c r="M72" s="13"/>
      <c r="N72" s="14"/>
      <c r="O72" s="13"/>
      <c r="P72" s="14"/>
      <c r="Q72" s="13"/>
      <c r="R72" s="14"/>
      <c r="S72" s="13">
        <f t="shared" si="8"/>
        <v>3</v>
      </c>
      <c r="T72" s="14">
        <f t="shared" si="9"/>
        <v>0</v>
      </c>
    </row>
    <row r="73" spans="2:20" ht="15.75" customHeight="1" x14ac:dyDescent="0.2"/>
    <row r="74" spans="2:20" ht="15.75" customHeight="1" x14ac:dyDescent="0.2"/>
    <row r="75" spans="2:20" ht="15.75" customHeight="1" x14ac:dyDescent="0.2"/>
    <row r="76" spans="2:20" ht="15.75" customHeight="1" x14ac:dyDescent="0.2"/>
    <row r="77" spans="2:20" ht="15.75" customHeight="1" x14ac:dyDescent="0.2"/>
    <row r="78" spans="2:20" ht="15.75" customHeight="1" x14ac:dyDescent="0.2"/>
    <row r="79" spans="2:20" ht="15.75" customHeight="1" x14ac:dyDescent="0.2"/>
    <row r="80" spans="2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3">
    <mergeCell ref="C1:T1"/>
    <mergeCell ref="C2:D2"/>
    <mergeCell ref="E2:F2"/>
    <mergeCell ref="G2:H2"/>
    <mergeCell ref="I2:J2"/>
    <mergeCell ref="K2:L2"/>
    <mergeCell ref="M2:N2"/>
    <mergeCell ref="S2:T2"/>
    <mergeCell ref="A4:A26"/>
    <mergeCell ref="A27:A34"/>
    <mergeCell ref="A35:A44"/>
    <mergeCell ref="O2:P2"/>
    <mergeCell ref="Q2:R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E347-CFBF-4E2A-8B3A-A807031FB0A2}">
  <sheetPr>
    <outlinePr summaryBelow="0" summaryRight="0"/>
  </sheetPr>
  <dimension ref="A1:CP1001"/>
  <sheetViews>
    <sheetView workbookViewId="0">
      <pane xSplit="2" ySplit="3" topLeftCell="BM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28515625" style="23" customWidth="1"/>
    <col min="3" max="92" width="6.7109375" style="23" customWidth="1"/>
    <col min="93" max="16384" width="12.5703125" style="23"/>
  </cols>
  <sheetData>
    <row r="1" spans="1:94" ht="15.75" customHeight="1" x14ac:dyDescent="0.25">
      <c r="A1" s="21"/>
      <c r="B1" s="22" t="s">
        <v>0</v>
      </c>
      <c r="C1" s="130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9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82</v>
      </c>
      <c r="CP2" s="123"/>
    </row>
    <row r="3" spans="1:9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</row>
    <row r="4" spans="1:94" ht="15.75" customHeight="1" thickBot="1" x14ac:dyDescent="0.25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>
        <v>4</v>
      </c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>
        <v>1</v>
      </c>
      <c r="AB4" s="32"/>
      <c r="AC4" s="31">
        <v>1</v>
      </c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>
        <v>1</v>
      </c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>
        <v>1</v>
      </c>
      <c r="BH4" s="32"/>
      <c r="BI4" s="31"/>
      <c r="BJ4" s="32"/>
      <c r="BK4" s="31"/>
      <c r="BL4" s="32"/>
      <c r="BM4" s="31"/>
      <c r="BN4" s="32"/>
      <c r="BO4" s="31"/>
      <c r="BP4" s="32"/>
      <c r="BQ4" s="31"/>
      <c r="BR4" s="32"/>
      <c r="BS4" s="31">
        <v>1</v>
      </c>
      <c r="BT4" s="32"/>
      <c r="BU4" s="31"/>
      <c r="BV4" s="32"/>
      <c r="BW4" s="31"/>
      <c r="BX4" s="32"/>
      <c r="BY4" s="31"/>
      <c r="BZ4" s="32"/>
      <c r="CA4" s="31">
        <v>1</v>
      </c>
      <c r="CB4" s="32"/>
      <c r="CC4" s="31"/>
      <c r="CD4" s="32"/>
      <c r="CE4" s="31"/>
      <c r="CF4" s="32"/>
      <c r="CG4" s="31"/>
      <c r="CH4" s="32"/>
      <c r="CI4" s="31"/>
      <c r="CJ4" s="32"/>
      <c r="CK4" s="31"/>
      <c r="CL4" s="32"/>
      <c r="CM4" s="31"/>
      <c r="CN4" s="32"/>
      <c r="CO4" s="31">
        <f>C4+E4+G4+I4+K4+M4+O4+Q4+S4+U4+W4+Y4+AA4+AC4+AE4+AG4+AI4+AK4+AM4+AO4+AQ4+AS4+AU4+AW4+AY4+BA4+BC4+BE4+BG4+BI4+BK4+BM4+BO4+BQ4+BS4+BU4+BW4+BY4+CA4+CC4+CE4+CG4+CI4+CK4+CM4</f>
        <v>10</v>
      </c>
      <c r="CP4" s="32">
        <f>D4+F4+H4+J4+L4+N4+P4+R4+T4+V4+X4+Z4+AB4+AD4+AF4+AH4+AJ4+AL4+AN4+AP4+AR4+AT4+AV4+AX4+AZ4+BB4+BD4+BF4+BH4+BJ4+BL4+BN4+BP4+BR4+BT4+BV4+BX4+BZ4+CB4+CD4+CF4+CH4+CJ4+CL4+CN4</f>
        <v>0</v>
      </c>
    </row>
    <row r="5" spans="1:9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>
        <v>1</v>
      </c>
      <c r="P5" s="35"/>
      <c r="Q5" s="32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>
        <v>1</v>
      </c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>
        <v>1</v>
      </c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/>
      <c r="BP5" s="35"/>
      <c r="BQ5" s="34"/>
      <c r="BR5" s="35"/>
      <c r="BS5" s="34">
        <v>1</v>
      </c>
      <c r="BT5" s="35"/>
      <c r="BU5" s="34"/>
      <c r="BV5" s="35"/>
      <c r="BW5" s="34"/>
      <c r="BX5" s="35"/>
      <c r="BY5" s="34"/>
      <c r="BZ5" s="35"/>
      <c r="CA5" s="34"/>
      <c r="CB5" s="35"/>
      <c r="CC5" s="34"/>
      <c r="CD5" s="35"/>
      <c r="CE5" s="34"/>
      <c r="CF5" s="35"/>
      <c r="CG5" s="34"/>
      <c r="CH5" s="35"/>
      <c r="CI5" s="34"/>
      <c r="CJ5" s="35"/>
      <c r="CK5" s="34"/>
      <c r="CL5" s="35"/>
      <c r="CM5" s="34"/>
      <c r="CN5" s="35"/>
      <c r="CO5" s="34">
        <f t="shared" ref="CO5:CO48" si="0">C5+E5+G5+I5+K5+M5+O5+Q5+S5+U5+W5+Y5+AA5+AC5+AE5+AG5+AI5+AK5+AM5+AO5+AQ5+AS5+AU5+AW5+AY5+BA5+BC5+BE5+BG5+BI5+BK5+BM5+BO5+BQ5+BS5+BU5+BW5+BY5+CA5+CC5+CE5+CG5+CI5+CK5+CM5</f>
        <v>4</v>
      </c>
      <c r="CP5" s="35">
        <f t="shared" ref="CP5:CP48" si="1">D5+F5+H5+J5+L5+N5+P5+R5+T5+V5+X5+Z5+AB5+AD5+AF5+AH5+AJ5+AL5+AN5+AP5+AR5+AT5+AV5+AX5+AZ5+BB5+BD5+BF5+BH5+BJ5+BL5+BN5+BP5+BR5+BT5+BV5+BX5+BZ5+CB5+CD5+CF5+CH5+CJ5+CL5+CN5</f>
        <v>0</v>
      </c>
    </row>
    <row r="6" spans="1:94" ht="15.75" customHeight="1" x14ac:dyDescent="0.2">
      <c r="A6" s="132"/>
      <c r="B6" s="33" t="s">
        <v>103</v>
      </c>
      <c r="C6" s="34"/>
      <c r="D6" s="35"/>
      <c r="E6" s="34">
        <v>3</v>
      </c>
      <c r="F6" s="35"/>
      <c r="G6" s="34">
        <v>4</v>
      </c>
      <c r="H6" s="35"/>
      <c r="I6" s="34">
        <v>8</v>
      </c>
      <c r="J6" s="35"/>
      <c r="K6" s="34"/>
      <c r="L6" s="35"/>
      <c r="M6" s="34"/>
      <c r="N6" s="35"/>
      <c r="O6" s="34">
        <v>2</v>
      </c>
      <c r="P6" s="35"/>
      <c r="Q6" s="34">
        <v>10</v>
      </c>
      <c r="R6" s="35">
        <v>2</v>
      </c>
      <c r="S6" s="34"/>
      <c r="T6" s="35"/>
      <c r="U6" s="34"/>
      <c r="V6" s="35"/>
      <c r="W6" s="34">
        <v>2</v>
      </c>
      <c r="X6" s="35">
        <v>2</v>
      </c>
      <c r="Y6" s="34"/>
      <c r="Z6" s="35"/>
      <c r="AA6" s="34">
        <v>1</v>
      </c>
      <c r="AB6" s="35"/>
      <c r="AC6" s="34">
        <v>1</v>
      </c>
      <c r="AD6" s="35"/>
      <c r="AE6" s="34">
        <v>3</v>
      </c>
      <c r="AF6" s="35"/>
      <c r="AG6" s="34"/>
      <c r="AH6" s="35"/>
      <c r="AI6" s="34"/>
      <c r="AJ6" s="35"/>
      <c r="AK6" s="34"/>
      <c r="AL6" s="35"/>
      <c r="AM6" s="34">
        <v>1</v>
      </c>
      <c r="AN6" s="35"/>
      <c r="AO6" s="34"/>
      <c r="AP6" s="35"/>
      <c r="AQ6" s="34">
        <v>2</v>
      </c>
      <c r="AR6" s="35"/>
      <c r="AS6" s="34">
        <v>1</v>
      </c>
      <c r="AT6" s="35"/>
      <c r="AU6" s="34"/>
      <c r="AV6" s="35"/>
      <c r="AW6" s="34">
        <v>5</v>
      </c>
      <c r="AX6" s="35">
        <v>1</v>
      </c>
      <c r="AY6" s="34">
        <v>1</v>
      </c>
      <c r="AZ6" s="35"/>
      <c r="BA6" s="34">
        <v>2</v>
      </c>
      <c r="BB6" s="35"/>
      <c r="BC6" s="34">
        <v>1</v>
      </c>
      <c r="BD6" s="35"/>
      <c r="BE6" s="34"/>
      <c r="BF6" s="35">
        <v>1</v>
      </c>
      <c r="BG6" s="34">
        <v>1</v>
      </c>
      <c r="BH6" s="35">
        <v>1</v>
      </c>
      <c r="BI6" s="34">
        <v>3</v>
      </c>
      <c r="BJ6" s="35"/>
      <c r="BK6" s="34">
        <v>2</v>
      </c>
      <c r="BL6" s="35"/>
      <c r="BM6" s="35"/>
      <c r="BN6" s="35"/>
      <c r="BO6" s="34"/>
      <c r="BP6" s="35"/>
      <c r="BQ6" s="34">
        <v>1</v>
      </c>
      <c r="BR6" s="35"/>
      <c r="BS6" s="34">
        <v>3</v>
      </c>
      <c r="BT6" s="35">
        <v>7</v>
      </c>
      <c r="BU6" s="34">
        <v>1</v>
      </c>
      <c r="BV6" s="35"/>
      <c r="BW6" s="34"/>
      <c r="BX6" s="35"/>
      <c r="BY6" s="34"/>
      <c r="BZ6" s="35">
        <v>5</v>
      </c>
      <c r="CA6" s="34">
        <v>1</v>
      </c>
      <c r="CB6" s="35"/>
      <c r="CC6" s="34"/>
      <c r="CD6" s="35"/>
      <c r="CE6" s="34">
        <v>1</v>
      </c>
      <c r="CF6" s="35"/>
      <c r="CG6" s="34"/>
      <c r="CH6" s="35"/>
      <c r="CI6" s="34">
        <v>2</v>
      </c>
      <c r="CJ6" s="35">
        <v>1</v>
      </c>
      <c r="CK6" s="34">
        <v>6</v>
      </c>
      <c r="CL6" s="35"/>
      <c r="CM6" s="34">
        <v>2</v>
      </c>
      <c r="CN6" s="35"/>
      <c r="CO6" s="34">
        <f t="shared" si="0"/>
        <v>70</v>
      </c>
      <c r="CP6" s="35">
        <f t="shared" si="1"/>
        <v>20</v>
      </c>
    </row>
    <row r="7" spans="1:94" ht="15.75" customHeight="1" x14ac:dyDescent="0.2">
      <c r="A7" s="132"/>
      <c r="B7" s="33" t="s">
        <v>104</v>
      </c>
      <c r="C7" s="34">
        <v>1</v>
      </c>
      <c r="D7" s="35"/>
      <c r="E7" s="34">
        <v>29</v>
      </c>
      <c r="F7" s="35"/>
      <c r="G7" s="34">
        <v>23</v>
      </c>
      <c r="H7" s="35"/>
      <c r="I7" s="34">
        <v>7</v>
      </c>
      <c r="J7" s="35"/>
      <c r="K7" s="34"/>
      <c r="L7" s="35"/>
      <c r="M7" s="34">
        <v>3</v>
      </c>
      <c r="N7" s="35"/>
      <c r="O7" s="34">
        <v>2</v>
      </c>
      <c r="P7" s="35"/>
      <c r="Q7" s="34">
        <v>28</v>
      </c>
      <c r="R7" s="35"/>
      <c r="S7" s="34">
        <v>1</v>
      </c>
      <c r="T7" s="35"/>
      <c r="U7" s="34">
        <v>3</v>
      </c>
      <c r="V7" s="35"/>
      <c r="W7" s="34">
        <v>5</v>
      </c>
      <c r="X7" s="35"/>
      <c r="Y7" s="34"/>
      <c r="Z7" s="35"/>
      <c r="AA7" s="34">
        <v>2</v>
      </c>
      <c r="AB7" s="35"/>
      <c r="AC7" s="34">
        <v>3</v>
      </c>
      <c r="AD7" s="35"/>
      <c r="AE7" s="34">
        <v>4</v>
      </c>
      <c r="AF7" s="35"/>
      <c r="AG7" s="34">
        <v>1</v>
      </c>
      <c r="AH7" s="35"/>
      <c r="AI7" s="34">
        <v>2</v>
      </c>
      <c r="AJ7" s="35"/>
      <c r="AK7" s="34">
        <v>2</v>
      </c>
      <c r="AL7" s="35"/>
      <c r="AM7" s="34">
        <v>17</v>
      </c>
      <c r="AN7" s="35"/>
      <c r="AO7" s="34">
        <v>2</v>
      </c>
      <c r="AP7" s="35"/>
      <c r="AQ7" s="34"/>
      <c r="AR7" s="35"/>
      <c r="AS7" s="34">
        <v>13</v>
      </c>
      <c r="AT7" s="35"/>
      <c r="AU7" s="34">
        <v>1</v>
      </c>
      <c r="AV7" s="35"/>
      <c r="AW7" s="34">
        <v>12</v>
      </c>
      <c r="AX7" s="35"/>
      <c r="AY7" s="34">
        <v>3</v>
      </c>
      <c r="AZ7" s="35"/>
      <c r="BA7" s="34"/>
      <c r="BB7" s="35"/>
      <c r="BC7" s="34">
        <v>5</v>
      </c>
      <c r="BD7" s="35"/>
      <c r="BE7" s="34">
        <v>1</v>
      </c>
      <c r="BF7" s="35"/>
      <c r="BG7" s="34">
        <v>13</v>
      </c>
      <c r="BH7" s="35"/>
      <c r="BI7" s="34"/>
      <c r="BJ7" s="35"/>
      <c r="BK7" s="34">
        <v>4</v>
      </c>
      <c r="BL7" s="35"/>
      <c r="BM7" s="34">
        <v>1</v>
      </c>
      <c r="BN7" s="35"/>
      <c r="BO7" s="34">
        <v>1</v>
      </c>
      <c r="BP7" s="35"/>
      <c r="BQ7" s="34">
        <v>9</v>
      </c>
      <c r="BR7" s="35"/>
      <c r="BS7" s="34">
        <v>4</v>
      </c>
      <c r="BT7" s="35"/>
      <c r="BU7" s="34">
        <v>4</v>
      </c>
      <c r="BV7" s="35"/>
      <c r="BW7" s="34">
        <v>6</v>
      </c>
      <c r="BX7" s="35"/>
      <c r="BY7" s="34">
        <v>12</v>
      </c>
      <c r="BZ7" s="35"/>
      <c r="CA7" s="34">
        <v>12</v>
      </c>
      <c r="CB7" s="35"/>
      <c r="CC7" s="34">
        <v>18</v>
      </c>
      <c r="CD7" s="35"/>
      <c r="CE7" s="34">
        <v>15</v>
      </c>
      <c r="CF7" s="35"/>
      <c r="CG7" s="34">
        <v>7</v>
      </c>
      <c r="CH7" s="35"/>
      <c r="CI7" s="34">
        <v>13</v>
      </c>
      <c r="CJ7" s="35"/>
      <c r="CK7" s="34">
        <v>8</v>
      </c>
      <c r="CL7" s="35"/>
      <c r="CM7" s="34">
        <v>1</v>
      </c>
      <c r="CN7" s="35"/>
      <c r="CO7" s="34">
        <f t="shared" si="0"/>
        <v>298</v>
      </c>
      <c r="CP7" s="35">
        <f t="shared" si="1"/>
        <v>0</v>
      </c>
    </row>
    <row r="8" spans="1:94" ht="15.75" customHeight="1" x14ac:dyDescent="0.2">
      <c r="A8" s="132"/>
      <c r="B8" s="33" t="s">
        <v>105</v>
      </c>
      <c r="C8" s="34">
        <v>65</v>
      </c>
      <c r="D8" s="35"/>
      <c r="E8" s="34">
        <v>42</v>
      </c>
      <c r="F8" s="35"/>
      <c r="G8" s="34">
        <v>81</v>
      </c>
      <c r="H8" s="35"/>
      <c r="I8" s="34">
        <v>44</v>
      </c>
      <c r="J8" s="35"/>
      <c r="K8" s="34">
        <v>54</v>
      </c>
      <c r="L8" s="35"/>
      <c r="M8" s="34">
        <v>52</v>
      </c>
      <c r="N8" s="35"/>
      <c r="O8" s="34">
        <v>30</v>
      </c>
      <c r="P8" s="35"/>
      <c r="Q8" s="34">
        <v>38</v>
      </c>
      <c r="R8" s="35"/>
      <c r="S8" s="34">
        <v>77</v>
      </c>
      <c r="T8" s="35"/>
      <c r="U8" s="34">
        <v>57</v>
      </c>
      <c r="V8" s="35"/>
      <c r="W8" s="34">
        <v>25</v>
      </c>
      <c r="X8" s="35"/>
      <c r="Y8" s="34">
        <v>43</v>
      </c>
      <c r="Z8" s="35"/>
      <c r="AA8" s="34">
        <v>23</v>
      </c>
      <c r="AB8" s="35"/>
      <c r="AC8" s="34">
        <v>36</v>
      </c>
      <c r="AD8" s="35"/>
      <c r="AE8" s="34">
        <v>46</v>
      </c>
      <c r="AF8" s="35"/>
      <c r="AG8" s="34">
        <v>23</v>
      </c>
      <c r="AH8" s="35"/>
      <c r="AI8" s="34">
        <v>47</v>
      </c>
      <c r="AJ8" s="35"/>
      <c r="AK8" s="34">
        <v>49</v>
      </c>
      <c r="AL8" s="35"/>
      <c r="AM8" s="34">
        <v>58</v>
      </c>
      <c r="AN8" s="35"/>
      <c r="AO8" s="34">
        <v>25</v>
      </c>
      <c r="AP8" s="35"/>
      <c r="AQ8" s="34">
        <v>69</v>
      </c>
      <c r="AR8" s="35"/>
      <c r="AS8" s="34">
        <v>54</v>
      </c>
      <c r="AT8" s="35"/>
      <c r="AU8" s="34">
        <v>29</v>
      </c>
      <c r="AV8" s="35"/>
      <c r="AW8" s="34">
        <v>52</v>
      </c>
      <c r="AX8" s="35"/>
      <c r="AY8" s="34">
        <v>38</v>
      </c>
      <c r="AZ8" s="35"/>
      <c r="BA8" s="34">
        <v>77</v>
      </c>
      <c r="BB8" s="35"/>
      <c r="BC8" s="34">
        <v>20</v>
      </c>
      <c r="BD8" s="35">
        <v>1</v>
      </c>
      <c r="BE8" s="34">
        <v>98</v>
      </c>
      <c r="BF8" s="35"/>
      <c r="BG8" s="34">
        <v>26</v>
      </c>
      <c r="BH8" s="35">
        <v>2</v>
      </c>
      <c r="BI8" s="34">
        <v>61</v>
      </c>
      <c r="BJ8" s="35"/>
      <c r="BK8" s="34">
        <v>51</v>
      </c>
      <c r="BL8" s="35"/>
      <c r="BM8" s="34">
        <v>24</v>
      </c>
      <c r="BN8" s="35"/>
      <c r="BO8" s="34">
        <v>47</v>
      </c>
      <c r="BP8" s="35"/>
      <c r="BQ8" s="34">
        <v>89</v>
      </c>
      <c r="BR8" s="35"/>
      <c r="BS8" s="34">
        <v>59</v>
      </c>
      <c r="BT8" s="35"/>
      <c r="BU8" s="34">
        <v>39</v>
      </c>
      <c r="BV8" s="35"/>
      <c r="BW8" s="34">
        <v>68</v>
      </c>
      <c r="BX8" s="35"/>
      <c r="BY8" s="34">
        <v>83</v>
      </c>
      <c r="BZ8" s="35"/>
      <c r="CA8" s="34">
        <v>49</v>
      </c>
      <c r="CB8" s="35"/>
      <c r="CC8" s="34">
        <v>33</v>
      </c>
      <c r="CD8" s="35"/>
      <c r="CE8" s="34">
        <v>48</v>
      </c>
      <c r="CF8" s="35"/>
      <c r="CG8" s="34">
        <v>35</v>
      </c>
      <c r="CH8" s="35">
        <v>1</v>
      </c>
      <c r="CI8" s="34">
        <v>34</v>
      </c>
      <c r="CJ8" s="35"/>
      <c r="CK8" s="34">
        <v>45</v>
      </c>
      <c r="CL8" s="35"/>
      <c r="CM8" s="34">
        <v>52</v>
      </c>
      <c r="CN8" s="35"/>
      <c r="CO8" s="34">
        <f t="shared" si="0"/>
        <v>2195</v>
      </c>
      <c r="CP8" s="35">
        <f t="shared" si="1"/>
        <v>4</v>
      </c>
    </row>
    <row r="9" spans="1:94" ht="15.75" customHeight="1" x14ac:dyDescent="0.2">
      <c r="A9" s="132"/>
      <c r="B9" s="33" t="s">
        <v>106</v>
      </c>
      <c r="C9" s="34">
        <v>1</v>
      </c>
      <c r="D9" s="35"/>
      <c r="E9" s="34">
        <v>1</v>
      </c>
      <c r="F9" s="35"/>
      <c r="G9" s="34">
        <v>13</v>
      </c>
      <c r="H9" s="35"/>
      <c r="I9" s="34">
        <v>20</v>
      </c>
      <c r="J9" s="35"/>
      <c r="K9" s="34">
        <v>9</v>
      </c>
      <c r="L9" s="35"/>
      <c r="M9" s="34">
        <v>15</v>
      </c>
      <c r="N9" s="35"/>
      <c r="O9" s="34">
        <v>3</v>
      </c>
      <c r="P9" s="35"/>
      <c r="Q9" s="34">
        <v>18</v>
      </c>
      <c r="R9" s="35"/>
      <c r="S9" s="34">
        <v>2</v>
      </c>
      <c r="T9" s="35"/>
      <c r="U9" s="34">
        <v>19</v>
      </c>
      <c r="V9" s="35"/>
      <c r="W9" s="34">
        <v>2</v>
      </c>
      <c r="X9" s="35"/>
      <c r="Y9" s="34">
        <v>11</v>
      </c>
      <c r="Z9" s="35"/>
      <c r="AA9" s="34">
        <v>7</v>
      </c>
      <c r="AB9" s="35"/>
      <c r="AC9" s="34">
        <v>11</v>
      </c>
      <c r="AD9" s="35"/>
      <c r="AE9" s="34">
        <v>6</v>
      </c>
      <c r="AF9" s="35"/>
      <c r="AG9" s="34">
        <v>2</v>
      </c>
      <c r="AH9" s="35"/>
      <c r="AI9" s="34">
        <v>28</v>
      </c>
      <c r="AJ9" s="35"/>
      <c r="AK9" s="34">
        <v>1</v>
      </c>
      <c r="AL9" s="35"/>
      <c r="AM9" s="34">
        <v>20</v>
      </c>
      <c r="AN9" s="35"/>
      <c r="AO9" s="34">
        <v>28</v>
      </c>
      <c r="AP9" s="35"/>
      <c r="AQ9" s="34">
        <v>19</v>
      </c>
      <c r="AR9" s="35"/>
      <c r="AS9" s="34">
        <v>11</v>
      </c>
      <c r="AT9" s="35"/>
      <c r="AU9" s="34">
        <v>4</v>
      </c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>
        <v>9</v>
      </c>
      <c r="BH9" s="35"/>
      <c r="BI9" s="34"/>
      <c r="BJ9" s="35"/>
      <c r="BK9" s="34">
        <v>4</v>
      </c>
      <c r="BL9" s="35"/>
      <c r="BM9" s="34">
        <v>3</v>
      </c>
      <c r="BN9" s="35"/>
      <c r="BO9" s="34"/>
      <c r="BP9" s="35"/>
      <c r="BQ9" s="34"/>
      <c r="BR9" s="35"/>
      <c r="BS9" s="34">
        <v>9</v>
      </c>
      <c r="BT9" s="35"/>
      <c r="BU9" s="34">
        <v>4</v>
      </c>
      <c r="BV9" s="35"/>
      <c r="BW9" s="34">
        <v>1</v>
      </c>
      <c r="BX9" s="35"/>
      <c r="BY9" s="34">
        <v>21</v>
      </c>
      <c r="BZ9" s="35"/>
      <c r="CA9" s="34">
        <v>4</v>
      </c>
      <c r="CB9" s="35"/>
      <c r="CC9" s="34">
        <v>10</v>
      </c>
      <c r="CD9" s="35"/>
      <c r="CE9" s="34">
        <v>17</v>
      </c>
      <c r="CF9" s="35"/>
      <c r="CG9" s="34">
        <v>3</v>
      </c>
      <c r="CH9" s="35"/>
      <c r="CI9" s="34">
        <v>5</v>
      </c>
      <c r="CJ9" s="35"/>
      <c r="CK9" s="34">
        <v>1</v>
      </c>
      <c r="CL9" s="35"/>
      <c r="CM9" s="34">
        <v>13</v>
      </c>
      <c r="CN9" s="35"/>
      <c r="CO9" s="34">
        <f t="shared" si="0"/>
        <v>355</v>
      </c>
      <c r="CP9" s="35">
        <f t="shared" si="1"/>
        <v>0</v>
      </c>
    </row>
    <row r="10" spans="1:94" ht="15.75" customHeight="1" x14ac:dyDescent="0.2">
      <c r="A10" s="132"/>
      <c r="B10" s="33" t="s">
        <v>107</v>
      </c>
      <c r="C10" s="34">
        <v>31</v>
      </c>
      <c r="D10" s="35"/>
      <c r="E10" s="34">
        <v>7</v>
      </c>
      <c r="F10" s="35"/>
      <c r="G10" s="34">
        <v>62</v>
      </c>
      <c r="H10" s="35"/>
      <c r="I10" s="34">
        <v>3</v>
      </c>
      <c r="J10" s="35"/>
      <c r="K10" s="34">
        <v>50</v>
      </c>
      <c r="L10" s="35"/>
      <c r="M10" s="34">
        <v>77</v>
      </c>
      <c r="N10" s="35"/>
      <c r="O10" s="34">
        <v>4</v>
      </c>
      <c r="P10" s="35"/>
      <c r="Q10" s="34">
        <v>5</v>
      </c>
      <c r="R10" s="35"/>
      <c r="S10" s="34">
        <v>23</v>
      </c>
      <c r="T10" s="35"/>
      <c r="U10" s="34">
        <v>7</v>
      </c>
      <c r="V10" s="35"/>
      <c r="W10" s="34">
        <v>24</v>
      </c>
      <c r="X10" s="35"/>
      <c r="Y10" s="34">
        <v>42</v>
      </c>
      <c r="Z10" s="35"/>
      <c r="AA10" s="34">
        <v>19</v>
      </c>
      <c r="AB10" s="35"/>
      <c r="AC10" s="34">
        <v>34</v>
      </c>
      <c r="AD10" s="35"/>
      <c r="AE10" s="34">
        <v>35</v>
      </c>
      <c r="AF10" s="35"/>
      <c r="AG10" s="34">
        <v>78</v>
      </c>
      <c r="AH10" s="35"/>
      <c r="AI10" s="34">
        <v>10</v>
      </c>
      <c r="AJ10" s="35"/>
      <c r="AK10" s="34">
        <v>106</v>
      </c>
      <c r="AL10" s="35"/>
      <c r="AM10" s="34">
        <v>8</v>
      </c>
      <c r="AN10" s="35"/>
      <c r="AO10" s="34">
        <v>8</v>
      </c>
      <c r="AP10" s="35"/>
      <c r="AQ10" s="34">
        <v>18</v>
      </c>
      <c r="AR10" s="35"/>
      <c r="AS10" s="34">
        <v>9</v>
      </c>
      <c r="AT10" s="35"/>
      <c r="AU10" s="34">
        <v>31</v>
      </c>
      <c r="AV10" s="35"/>
      <c r="AW10" s="34">
        <v>17</v>
      </c>
      <c r="AX10" s="35"/>
      <c r="AY10" s="34">
        <v>39</v>
      </c>
      <c r="AZ10" s="35"/>
      <c r="BA10" s="34">
        <v>124</v>
      </c>
      <c r="BB10" s="35"/>
      <c r="BC10" s="34">
        <v>2</v>
      </c>
      <c r="BD10" s="35"/>
      <c r="BE10" s="34">
        <v>91</v>
      </c>
      <c r="BF10" s="35"/>
      <c r="BG10" s="34">
        <v>1</v>
      </c>
      <c r="BH10" s="35"/>
      <c r="BI10" s="34">
        <v>58</v>
      </c>
      <c r="BJ10" s="35"/>
      <c r="BK10" s="34">
        <v>31</v>
      </c>
      <c r="BL10" s="35"/>
      <c r="BM10" s="34">
        <v>60</v>
      </c>
      <c r="BN10" s="35"/>
      <c r="BO10" s="34">
        <v>49</v>
      </c>
      <c r="BP10" s="35"/>
      <c r="BQ10" s="34">
        <v>10</v>
      </c>
      <c r="BR10" s="35"/>
      <c r="BS10" s="34">
        <v>12</v>
      </c>
      <c r="BT10" s="35"/>
      <c r="BU10" s="34">
        <v>51</v>
      </c>
      <c r="BV10" s="35"/>
      <c r="BW10" s="34">
        <v>18</v>
      </c>
      <c r="BX10" s="35"/>
      <c r="BY10" s="34">
        <v>21</v>
      </c>
      <c r="BZ10" s="35"/>
      <c r="CA10" s="34">
        <v>5</v>
      </c>
      <c r="CB10" s="35"/>
      <c r="CC10" s="34">
        <v>23</v>
      </c>
      <c r="CD10" s="35"/>
      <c r="CE10" s="34">
        <v>13</v>
      </c>
      <c r="CF10" s="35"/>
      <c r="CG10" s="34">
        <v>3</v>
      </c>
      <c r="CH10" s="35"/>
      <c r="CI10" s="34">
        <v>5</v>
      </c>
      <c r="CJ10" s="35"/>
      <c r="CK10" s="34">
        <v>13</v>
      </c>
      <c r="CL10" s="35"/>
      <c r="CM10" s="34">
        <v>45</v>
      </c>
      <c r="CN10" s="35"/>
      <c r="CO10" s="34">
        <f t="shared" si="0"/>
        <v>1382</v>
      </c>
      <c r="CP10" s="35">
        <f t="shared" si="1"/>
        <v>0</v>
      </c>
    </row>
    <row r="11" spans="1:94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>
        <f t="shared" si="0"/>
        <v>0</v>
      </c>
      <c r="CP11" s="35">
        <f t="shared" si="1"/>
        <v>0</v>
      </c>
    </row>
    <row r="12" spans="1:94" ht="15.75" customHeight="1" x14ac:dyDescent="0.2">
      <c r="A12" s="132"/>
      <c r="B12" s="33" t="s">
        <v>109</v>
      </c>
      <c r="C12" s="34"/>
      <c r="D12" s="35"/>
      <c r="E12" s="34"/>
      <c r="F12" s="35"/>
      <c r="G12" s="34">
        <v>1</v>
      </c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>
        <v>2</v>
      </c>
      <c r="AF12" s="35"/>
      <c r="AG12" s="34"/>
      <c r="AH12" s="35"/>
      <c r="AI12" s="34"/>
      <c r="AJ12" s="35"/>
      <c r="AK12" s="34"/>
      <c r="AL12" s="35"/>
      <c r="AM12" s="34">
        <v>4</v>
      </c>
      <c r="AN12" s="35"/>
      <c r="AO12" s="34"/>
      <c r="AP12" s="35"/>
      <c r="AQ12" s="34">
        <v>1</v>
      </c>
      <c r="AR12" s="35"/>
      <c r="AS12" s="34"/>
      <c r="AT12" s="35"/>
      <c r="AU12" s="34"/>
      <c r="AV12" s="35"/>
      <c r="AW12" s="34">
        <v>14</v>
      </c>
      <c r="AX12" s="35"/>
      <c r="AY12" s="34">
        <v>7</v>
      </c>
      <c r="AZ12" s="35"/>
      <c r="BA12" s="34"/>
      <c r="BB12" s="35"/>
      <c r="BC12" s="34">
        <v>2</v>
      </c>
      <c r="BD12" s="35"/>
      <c r="BE12" s="34"/>
      <c r="BF12" s="35"/>
      <c r="BG12" s="34">
        <v>1</v>
      </c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>
        <v>2</v>
      </c>
      <c r="CF12" s="35"/>
      <c r="CG12" s="34"/>
      <c r="CH12" s="35"/>
      <c r="CI12" s="34"/>
      <c r="CJ12" s="35"/>
      <c r="CK12" s="34"/>
      <c r="CL12" s="35"/>
      <c r="CM12" s="34"/>
      <c r="CN12" s="35"/>
      <c r="CO12" s="34">
        <f t="shared" si="0"/>
        <v>34</v>
      </c>
      <c r="CP12" s="35">
        <f t="shared" si="1"/>
        <v>0</v>
      </c>
    </row>
    <row r="13" spans="1:94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>
        <v>6</v>
      </c>
      <c r="J13" s="35"/>
      <c r="K13" s="34"/>
      <c r="L13" s="35"/>
      <c r="M13" s="34"/>
      <c r="N13" s="35"/>
      <c r="O13" s="34">
        <v>2</v>
      </c>
      <c r="P13" s="35"/>
      <c r="Q13" s="34">
        <v>2</v>
      </c>
      <c r="R13" s="35"/>
      <c r="S13" s="34"/>
      <c r="T13" s="35"/>
      <c r="U13" s="34"/>
      <c r="V13" s="35"/>
      <c r="W13" s="34">
        <v>4</v>
      </c>
      <c r="X13" s="35"/>
      <c r="Y13" s="34"/>
      <c r="Z13" s="35"/>
      <c r="AA13" s="34">
        <v>2</v>
      </c>
      <c r="AB13" s="35"/>
      <c r="AC13" s="34">
        <v>1</v>
      </c>
      <c r="AD13" s="35"/>
      <c r="AE13" s="34">
        <v>4</v>
      </c>
      <c r="AF13" s="35"/>
      <c r="AG13" s="34"/>
      <c r="AH13" s="35"/>
      <c r="AI13" s="34"/>
      <c r="AJ13" s="35"/>
      <c r="AK13" s="34"/>
      <c r="AL13" s="35"/>
      <c r="AM13" s="34">
        <v>1</v>
      </c>
      <c r="AN13" s="35"/>
      <c r="AO13" s="34"/>
      <c r="AP13" s="35"/>
      <c r="AQ13" s="34">
        <v>1</v>
      </c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>
        <v>1</v>
      </c>
      <c r="BD13" s="35"/>
      <c r="BE13" s="34"/>
      <c r="BF13" s="35"/>
      <c r="BG13" s="34">
        <v>6</v>
      </c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>
        <v>1</v>
      </c>
      <c r="BV13" s="35"/>
      <c r="BW13" s="34"/>
      <c r="BX13" s="35"/>
      <c r="BY13" s="34"/>
      <c r="BZ13" s="35"/>
      <c r="CA13" s="34"/>
      <c r="CB13" s="35"/>
      <c r="CC13" s="34">
        <v>5</v>
      </c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>
        <f t="shared" si="0"/>
        <v>36</v>
      </c>
      <c r="CP13" s="35">
        <f t="shared" si="1"/>
        <v>0</v>
      </c>
    </row>
    <row r="14" spans="1:94" ht="15.75" customHeight="1" x14ac:dyDescent="0.2">
      <c r="A14" s="132"/>
      <c r="B14" s="33" t="s">
        <v>111</v>
      </c>
      <c r="C14" s="34">
        <v>1</v>
      </c>
      <c r="D14" s="35"/>
      <c r="E14" s="34">
        <v>1</v>
      </c>
      <c r="F14" s="35">
        <v>7</v>
      </c>
      <c r="G14" s="34">
        <v>1</v>
      </c>
      <c r="H14" s="35">
        <v>6</v>
      </c>
      <c r="I14" s="34"/>
      <c r="J14" s="35">
        <v>1</v>
      </c>
      <c r="K14" s="34">
        <v>1</v>
      </c>
      <c r="L14" s="35">
        <v>9</v>
      </c>
      <c r="M14" s="34">
        <v>6</v>
      </c>
      <c r="N14" s="35"/>
      <c r="O14" s="34">
        <v>2</v>
      </c>
      <c r="P14" s="35">
        <v>4</v>
      </c>
      <c r="Q14" s="34"/>
      <c r="R14" s="35">
        <v>7</v>
      </c>
      <c r="S14" s="34"/>
      <c r="T14" s="35"/>
      <c r="U14" s="34">
        <v>2</v>
      </c>
      <c r="V14" s="35"/>
      <c r="W14" s="34">
        <v>1</v>
      </c>
      <c r="X14" s="35">
        <v>1</v>
      </c>
      <c r="Y14" s="34">
        <v>1</v>
      </c>
      <c r="Z14" s="35">
        <v>1</v>
      </c>
      <c r="AA14" s="34">
        <v>3</v>
      </c>
      <c r="AB14" s="35">
        <v>5</v>
      </c>
      <c r="AC14" s="34">
        <v>4</v>
      </c>
      <c r="AD14" s="35"/>
      <c r="AE14" s="34">
        <v>4</v>
      </c>
      <c r="AF14" s="35">
        <v>1</v>
      </c>
      <c r="AG14" s="34"/>
      <c r="AH14" s="35"/>
      <c r="AI14" s="34"/>
      <c r="AJ14" s="35">
        <v>6</v>
      </c>
      <c r="AK14" s="34"/>
      <c r="AL14" s="35"/>
      <c r="AM14" s="34">
        <v>9</v>
      </c>
      <c r="AN14" s="35">
        <v>6</v>
      </c>
      <c r="AO14" s="34">
        <v>6</v>
      </c>
      <c r="AP14" s="35"/>
      <c r="AQ14" s="34"/>
      <c r="AR14" s="35">
        <v>4</v>
      </c>
      <c r="AS14" s="34"/>
      <c r="AT14" s="35">
        <v>11</v>
      </c>
      <c r="AU14" s="34"/>
      <c r="AV14" s="35"/>
      <c r="AW14" s="34">
        <v>12</v>
      </c>
      <c r="AX14" s="35"/>
      <c r="AY14" s="34">
        <v>2</v>
      </c>
      <c r="AZ14" s="35">
        <v>2</v>
      </c>
      <c r="BA14" s="34"/>
      <c r="BB14" s="35"/>
      <c r="BC14" s="34">
        <v>3</v>
      </c>
      <c r="BD14" s="35">
        <v>27</v>
      </c>
      <c r="BE14" s="34">
        <v>1</v>
      </c>
      <c r="BF14" s="35"/>
      <c r="BG14" s="34"/>
      <c r="BH14" s="35">
        <v>2</v>
      </c>
      <c r="BI14" s="34">
        <v>2</v>
      </c>
      <c r="BJ14" s="35">
        <v>7</v>
      </c>
      <c r="BK14" s="34">
        <v>3</v>
      </c>
      <c r="BL14" s="35">
        <v>1</v>
      </c>
      <c r="BM14" s="34"/>
      <c r="BN14" s="35"/>
      <c r="BO14" s="34"/>
      <c r="BP14" s="35"/>
      <c r="BQ14" s="34">
        <v>9</v>
      </c>
      <c r="BR14" s="35">
        <v>2</v>
      </c>
      <c r="BS14" s="34">
        <v>8</v>
      </c>
      <c r="BT14" s="35">
        <v>6</v>
      </c>
      <c r="BU14" s="34">
        <v>7</v>
      </c>
      <c r="BV14" s="35">
        <v>6</v>
      </c>
      <c r="BW14" s="34">
        <v>2</v>
      </c>
      <c r="BX14" s="35"/>
      <c r="BY14" s="34">
        <v>8</v>
      </c>
      <c r="BZ14" s="35"/>
      <c r="CA14" s="34">
        <v>15</v>
      </c>
      <c r="CB14" s="35">
        <v>3</v>
      </c>
      <c r="CC14" s="34"/>
      <c r="CD14" s="35">
        <v>2</v>
      </c>
      <c r="CE14" s="34"/>
      <c r="CF14" s="35">
        <v>5</v>
      </c>
      <c r="CG14" s="34">
        <v>2</v>
      </c>
      <c r="CH14" s="35">
        <v>12</v>
      </c>
      <c r="CI14" s="34">
        <v>1</v>
      </c>
      <c r="CJ14" s="35">
        <v>5</v>
      </c>
      <c r="CK14" s="34"/>
      <c r="CL14" s="35">
        <v>6</v>
      </c>
      <c r="CM14" s="34">
        <v>5</v>
      </c>
      <c r="CN14" s="35">
        <v>4</v>
      </c>
      <c r="CO14" s="34">
        <f t="shared" si="0"/>
        <v>122</v>
      </c>
      <c r="CP14" s="35">
        <f t="shared" si="1"/>
        <v>159</v>
      </c>
    </row>
    <row r="15" spans="1:94" ht="15.75" customHeight="1" x14ac:dyDescent="0.2">
      <c r="A15" s="132"/>
      <c r="B15" s="33" t="s">
        <v>112</v>
      </c>
      <c r="C15" s="34">
        <v>2</v>
      </c>
      <c r="D15" s="35"/>
      <c r="E15" s="34"/>
      <c r="F15" s="35"/>
      <c r="G15" s="34">
        <v>4</v>
      </c>
      <c r="H15" s="35"/>
      <c r="I15" s="34"/>
      <c r="J15" s="35"/>
      <c r="K15" s="34">
        <v>6</v>
      </c>
      <c r="L15" s="35"/>
      <c r="M15" s="34">
        <v>3</v>
      </c>
      <c r="N15" s="35"/>
      <c r="O15" s="34"/>
      <c r="P15" s="35"/>
      <c r="Q15" s="34">
        <v>1</v>
      </c>
      <c r="R15" s="35">
        <v>4</v>
      </c>
      <c r="S15" s="34">
        <v>3</v>
      </c>
      <c r="T15" s="35"/>
      <c r="U15" s="34">
        <v>3</v>
      </c>
      <c r="V15" s="35"/>
      <c r="W15" s="34">
        <v>1</v>
      </c>
      <c r="X15" s="35">
        <v>1</v>
      </c>
      <c r="Y15" s="34">
        <v>1</v>
      </c>
      <c r="Z15" s="35"/>
      <c r="AA15" s="34">
        <v>1</v>
      </c>
      <c r="AB15" s="35"/>
      <c r="AC15" s="34">
        <v>6</v>
      </c>
      <c r="AD15" s="35"/>
      <c r="AE15" s="34"/>
      <c r="AF15" s="35"/>
      <c r="AG15" s="34">
        <v>1</v>
      </c>
      <c r="AH15" s="35"/>
      <c r="AI15" s="34">
        <v>2</v>
      </c>
      <c r="AJ15" s="35"/>
      <c r="AK15" s="34">
        <v>2</v>
      </c>
      <c r="AL15" s="35"/>
      <c r="AM15" s="34"/>
      <c r="AN15" s="35"/>
      <c r="AO15" s="34">
        <v>2</v>
      </c>
      <c r="AP15" s="35"/>
      <c r="AQ15" s="34">
        <v>1</v>
      </c>
      <c r="AR15" s="35"/>
      <c r="AS15" s="34">
        <v>2</v>
      </c>
      <c r="AT15" s="35"/>
      <c r="AU15" s="34">
        <v>2</v>
      </c>
      <c r="AV15" s="35"/>
      <c r="AW15" s="34">
        <v>2</v>
      </c>
      <c r="AX15" s="35">
        <v>1</v>
      </c>
      <c r="AY15" s="34">
        <v>2</v>
      </c>
      <c r="AZ15" s="35"/>
      <c r="BA15" s="34">
        <v>2</v>
      </c>
      <c r="BB15" s="35"/>
      <c r="BC15" s="34">
        <v>1</v>
      </c>
      <c r="BD15" s="35">
        <v>1</v>
      </c>
      <c r="BE15" s="34">
        <v>3</v>
      </c>
      <c r="BF15" s="35"/>
      <c r="BG15" s="34">
        <v>1</v>
      </c>
      <c r="BH15" s="35"/>
      <c r="BI15" s="34">
        <v>1</v>
      </c>
      <c r="BJ15" s="35"/>
      <c r="BK15" s="34">
        <v>3</v>
      </c>
      <c r="BL15" s="35"/>
      <c r="BM15" s="34">
        <v>2</v>
      </c>
      <c r="BN15" s="35"/>
      <c r="BO15" s="34">
        <v>5</v>
      </c>
      <c r="BP15" s="35"/>
      <c r="BQ15" s="34">
        <v>2</v>
      </c>
      <c r="BR15" s="35"/>
      <c r="BS15" s="34">
        <v>1</v>
      </c>
      <c r="BT15" s="35"/>
      <c r="BU15" s="34">
        <v>3</v>
      </c>
      <c r="BV15" s="35"/>
      <c r="BW15" s="34">
        <v>3</v>
      </c>
      <c r="BX15" s="35"/>
      <c r="BY15" s="34"/>
      <c r="BZ15" s="35">
        <v>1</v>
      </c>
      <c r="CA15" s="34"/>
      <c r="CB15" s="35"/>
      <c r="CC15" s="34"/>
      <c r="CD15" s="35">
        <v>3</v>
      </c>
      <c r="CE15" s="34">
        <v>3</v>
      </c>
      <c r="CF15" s="35"/>
      <c r="CG15" s="34"/>
      <c r="CH15" s="35">
        <v>2</v>
      </c>
      <c r="CI15" s="34">
        <v>1</v>
      </c>
      <c r="CJ15" s="35"/>
      <c r="CK15" s="34">
        <v>1</v>
      </c>
      <c r="CL15" s="35">
        <v>1</v>
      </c>
      <c r="CM15" s="34"/>
      <c r="CN15" s="35"/>
      <c r="CO15" s="34">
        <f t="shared" si="0"/>
        <v>79</v>
      </c>
      <c r="CP15" s="35">
        <f t="shared" si="1"/>
        <v>14</v>
      </c>
    </row>
    <row r="16" spans="1:94" ht="15.75" customHeight="1" x14ac:dyDescent="0.2">
      <c r="A16" s="132"/>
      <c r="B16" s="33" t="s">
        <v>113</v>
      </c>
      <c r="C16" s="34"/>
      <c r="D16" s="35"/>
      <c r="E16" s="34"/>
      <c r="F16" s="35"/>
      <c r="G16" s="34">
        <v>1</v>
      </c>
      <c r="H16" s="35"/>
      <c r="I16" s="34">
        <v>1</v>
      </c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>
        <v>1</v>
      </c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>
        <v>1</v>
      </c>
      <c r="BN16" s="35"/>
      <c r="BO16" s="34"/>
      <c r="BP16" s="35"/>
      <c r="BQ16" s="34">
        <v>1</v>
      </c>
      <c r="BR16" s="35"/>
      <c r="BS16" s="34"/>
      <c r="BT16" s="35"/>
      <c r="BU16" s="34"/>
      <c r="BV16" s="35"/>
      <c r="BW16" s="34">
        <v>1</v>
      </c>
      <c r="BX16" s="35"/>
      <c r="BY16" s="34"/>
      <c r="BZ16" s="35"/>
      <c r="CA16" s="34"/>
      <c r="CB16" s="35"/>
      <c r="CC16" s="34"/>
      <c r="CD16" s="35"/>
      <c r="CE16" s="34"/>
      <c r="CF16" s="35"/>
      <c r="CG16" s="34">
        <v>1</v>
      </c>
      <c r="CH16" s="35"/>
      <c r="CI16" s="34"/>
      <c r="CJ16" s="35"/>
      <c r="CK16" s="34"/>
      <c r="CL16" s="35"/>
      <c r="CM16" s="34"/>
      <c r="CN16" s="35"/>
      <c r="CO16" s="34">
        <f t="shared" si="0"/>
        <v>7</v>
      </c>
      <c r="CP16" s="35">
        <f t="shared" si="1"/>
        <v>0</v>
      </c>
    </row>
    <row r="17" spans="1:9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>
        <v>1</v>
      </c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>
        <v>1</v>
      </c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>
        <v>1</v>
      </c>
      <c r="CL17" s="35"/>
      <c r="CM17" s="34"/>
      <c r="CN17" s="35"/>
      <c r="CO17" s="34">
        <f t="shared" si="0"/>
        <v>3</v>
      </c>
      <c r="CP17" s="35">
        <f t="shared" si="1"/>
        <v>0</v>
      </c>
    </row>
    <row r="18" spans="1:94" ht="15.75" customHeight="1" x14ac:dyDescent="0.2">
      <c r="A18" s="132"/>
      <c r="B18" s="33" t="s">
        <v>115</v>
      </c>
      <c r="C18" s="34">
        <v>1</v>
      </c>
      <c r="D18" s="35"/>
      <c r="E18" s="34"/>
      <c r="F18" s="35"/>
      <c r="G18" s="34">
        <v>12</v>
      </c>
      <c r="H18" s="35"/>
      <c r="I18" s="34"/>
      <c r="J18" s="35"/>
      <c r="K18" s="34"/>
      <c r="L18" s="35"/>
      <c r="M18" s="34"/>
      <c r="N18" s="35"/>
      <c r="O18" s="34"/>
      <c r="P18" s="35"/>
      <c r="Q18" s="34">
        <v>5</v>
      </c>
      <c r="R18" s="35"/>
      <c r="S18" s="34"/>
      <c r="T18" s="35"/>
      <c r="U18" s="34">
        <v>1</v>
      </c>
      <c r="V18" s="35"/>
      <c r="W18" s="34">
        <v>5</v>
      </c>
      <c r="X18" s="35"/>
      <c r="Y18" s="34"/>
      <c r="Z18" s="35"/>
      <c r="AA18" s="34"/>
      <c r="AB18" s="35"/>
      <c r="AC18" s="34"/>
      <c r="AD18" s="35"/>
      <c r="AE18" s="34">
        <v>3</v>
      </c>
      <c r="AF18" s="35"/>
      <c r="AG18" s="34">
        <v>1</v>
      </c>
      <c r="AH18" s="35"/>
      <c r="AI18" s="34"/>
      <c r="AJ18" s="35"/>
      <c r="AK18" s="34">
        <v>1</v>
      </c>
      <c r="AL18" s="35"/>
      <c r="AM18" s="34"/>
      <c r="AN18" s="35"/>
      <c r="AO18" s="34">
        <v>2</v>
      </c>
      <c r="AP18" s="35"/>
      <c r="AQ18" s="34"/>
      <c r="AR18" s="35"/>
      <c r="AS18" s="34">
        <v>9</v>
      </c>
      <c r="AT18" s="35"/>
      <c r="AU18" s="34">
        <v>7</v>
      </c>
      <c r="AV18" s="35"/>
      <c r="AW18" s="34"/>
      <c r="AX18" s="35"/>
      <c r="AY18" s="34">
        <v>1</v>
      </c>
      <c r="AZ18" s="35"/>
      <c r="BA18" s="34"/>
      <c r="BB18" s="35"/>
      <c r="BC18" s="34">
        <v>1</v>
      </c>
      <c r="BD18" s="35"/>
      <c r="BE18" s="34"/>
      <c r="BF18" s="35"/>
      <c r="BG18" s="34">
        <v>4</v>
      </c>
      <c r="BH18" s="35"/>
      <c r="BI18" s="34">
        <v>1</v>
      </c>
      <c r="BJ18" s="35"/>
      <c r="BK18" s="34">
        <v>2</v>
      </c>
      <c r="BL18" s="35"/>
      <c r="BM18" s="34">
        <v>1</v>
      </c>
      <c r="BN18" s="35"/>
      <c r="BO18" s="34">
        <v>3</v>
      </c>
      <c r="BP18" s="35"/>
      <c r="BQ18" s="34">
        <v>1</v>
      </c>
      <c r="BR18" s="35"/>
      <c r="BS18" s="34">
        <v>1</v>
      </c>
      <c r="BT18" s="35"/>
      <c r="BU18" s="34"/>
      <c r="BV18" s="35"/>
      <c r="BW18" s="34">
        <v>1</v>
      </c>
      <c r="BX18" s="35"/>
      <c r="BY18" s="34"/>
      <c r="BZ18" s="35"/>
      <c r="CA18" s="34"/>
      <c r="CB18" s="35"/>
      <c r="CC18" s="34">
        <v>2</v>
      </c>
      <c r="CD18" s="35"/>
      <c r="CE18" s="34">
        <v>2</v>
      </c>
      <c r="CF18" s="35"/>
      <c r="CG18" s="34"/>
      <c r="CH18" s="35"/>
      <c r="CI18" s="34"/>
      <c r="CJ18" s="35"/>
      <c r="CK18" s="34">
        <v>2</v>
      </c>
      <c r="CL18" s="35"/>
      <c r="CM18" s="34">
        <v>1</v>
      </c>
      <c r="CN18" s="35"/>
      <c r="CO18" s="34">
        <f t="shared" si="0"/>
        <v>70</v>
      </c>
      <c r="CP18" s="35">
        <f t="shared" si="1"/>
        <v>0</v>
      </c>
    </row>
    <row r="19" spans="1:94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>
        <f t="shared" si="0"/>
        <v>0</v>
      </c>
      <c r="CP19" s="35">
        <f t="shared" si="1"/>
        <v>0</v>
      </c>
    </row>
    <row r="20" spans="1:94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>
        <v>5</v>
      </c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>
        <v>1</v>
      </c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>
        <v>2</v>
      </c>
      <c r="BZ20" s="35"/>
      <c r="CA20" s="34">
        <v>1</v>
      </c>
      <c r="CB20" s="35"/>
      <c r="CC20" s="34">
        <v>1</v>
      </c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>
        <f t="shared" si="0"/>
        <v>10</v>
      </c>
      <c r="CP20" s="35">
        <f t="shared" si="1"/>
        <v>0</v>
      </c>
    </row>
    <row r="21" spans="1:94" ht="15.75" customHeight="1" x14ac:dyDescent="0.2">
      <c r="A21" s="132"/>
      <c r="B21" s="33" t="s">
        <v>118</v>
      </c>
      <c r="C21" s="34"/>
      <c r="D21" s="35"/>
      <c r="E21" s="34"/>
      <c r="F21" s="35"/>
      <c r="G21" s="34">
        <v>1</v>
      </c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>
        <v>1</v>
      </c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>
        <v>2</v>
      </c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>
        <f t="shared" si="0"/>
        <v>4</v>
      </c>
      <c r="CP21" s="35">
        <f t="shared" si="1"/>
        <v>0</v>
      </c>
    </row>
    <row r="22" spans="1:9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>
        <f t="shared" si="0"/>
        <v>0</v>
      </c>
      <c r="CP22" s="35">
        <f t="shared" si="1"/>
        <v>0</v>
      </c>
    </row>
    <row r="23" spans="1:9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>
        <f t="shared" si="0"/>
        <v>0</v>
      </c>
      <c r="CP23" s="35">
        <f t="shared" si="1"/>
        <v>0</v>
      </c>
    </row>
    <row r="24" spans="1:94" ht="15.75" customHeight="1" x14ac:dyDescent="0.2">
      <c r="A24" s="132"/>
      <c r="B24" s="33" t="s">
        <v>121</v>
      </c>
      <c r="C24" s="34">
        <v>2</v>
      </c>
      <c r="D24" s="35"/>
      <c r="E24" s="34">
        <v>3</v>
      </c>
      <c r="F24" s="35"/>
      <c r="G24" s="34">
        <v>10</v>
      </c>
      <c r="H24" s="35"/>
      <c r="I24" s="34">
        <v>6</v>
      </c>
      <c r="J24" s="35"/>
      <c r="K24" s="34">
        <v>9</v>
      </c>
      <c r="L24" s="35"/>
      <c r="M24" s="34">
        <v>2</v>
      </c>
      <c r="N24" s="35"/>
      <c r="O24" s="34">
        <v>2</v>
      </c>
      <c r="P24" s="35"/>
      <c r="Q24" s="34">
        <v>7</v>
      </c>
      <c r="R24" s="35"/>
      <c r="S24" s="34">
        <v>2</v>
      </c>
      <c r="T24" s="35"/>
      <c r="U24" s="34">
        <v>15</v>
      </c>
      <c r="V24" s="35"/>
      <c r="W24" s="34">
        <v>13</v>
      </c>
      <c r="X24" s="35"/>
      <c r="Y24" s="34">
        <v>10</v>
      </c>
      <c r="Z24" s="35"/>
      <c r="AA24" s="34">
        <v>10</v>
      </c>
      <c r="AB24" s="35"/>
      <c r="AC24" s="34">
        <v>17</v>
      </c>
      <c r="AD24" s="35"/>
      <c r="AE24" s="34">
        <v>8</v>
      </c>
      <c r="AF24" s="35"/>
      <c r="AG24" s="34">
        <v>5</v>
      </c>
      <c r="AH24" s="35"/>
      <c r="AI24" s="34">
        <v>8</v>
      </c>
      <c r="AJ24" s="35"/>
      <c r="AK24" s="34">
        <v>1</v>
      </c>
      <c r="AL24" s="35"/>
      <c r="AM24" s="34">
        <v>12</v>
      </c>
      <c r="AN24" s="35"/>
      <c r="AO24" s="34">
        <v>21</v>
      </c>
      <c r="AP24" s="35"/>
      <c r="AQ24" s="34">
        <v>9</v>
      </c>
      <c r="AR24" s="35"/>
      <c r="AS24" s="34">
        <v>19</v>
      </c>
      <c r="AT24" s="35"/>
      <c r="AU24" s="34">
        <v>13</v>
      </c>
      <c r="AV24" s="35"/>
      <c r="AW24" s="34">
        <v>5</v>
      </c>
      <c r="AX24" s="35"/>
      <c r="AY24" s="34">
        <v>8</v>
      </c>
      <c r="AZ24" s="35"/>
      <c r="BA24" s="34">
        <v>2</v>
      </c>
      <c r="BB24" s="35"/>
      <c r="BC24" s="34">
        <v>2</v>
      </c>
      <c r="BD24" s="35"/>
      <c r="BE24" s="34">
        <v>3</v>
      </c>
      <c r="BF24" s="35"/>
      <c r="BG24" s="34">
        <v>4</v>
      </c>
      <c r="BH24" s="35"/>
      <c r="BI24" s="34">
        <v>2</v>
      </c>
      <c r="BJ24" s="35"/>
      <c r="BK24" s="34">
        <v>4</v>
      </c>
      <c r="BL24" s="35"/>
      <c r="BM24" s="34"/>
      <c r="BN24" s="35"/>
      <c r="BO24" s="34">
        <v>1</v>
      </c>
      <c r="BP24" s="35"/>
      <c r="BQ24" s="34"/>
      <c r="BR24" s="35"/>
      <c r="BS24" s="34">
        <v>14</v>
      </c>
      <c r="BT24" s="35"/>
      <c r="BU24" s="34">
        <v>5</v>
      </c>
      <c r="BV24" s="35"/>
      <c r="BW24" s="34"/>
      <c r="BX24" s="35"/>
      <c r="BY24" s="34">
        <v>10</v>
      </c>
      <c r="BZ24" s="35"/>
      <c r="CA24" s="34">
        <v>1</v>
      </c>
      <c r="CB24" s="35"/>
      <c r="CC24" s="34">
        <v>5</v>
      </c>
      <c r="CD24" s="35"/>
      <c r="CE24" s="34">
        <v>14</v>
      </c>
      <c r="CF24" s="35"/>
      <c r="CG24" s="34">
        <v>2</v>
      </c>
      <c r="CH24" s="35"/>
      <c r="CI24" s="34">
        <v>13</v>
      </c>
      <c r="CJ24" s="35"/>
      <c r="CK24" s="34"/>
      <c r="CL24" s="35"/>
      <c r="CM24" s="34">
        <v>12</v>
      </c>
      <c r="CN24" s="35"/>
      <c r="CO24" s="34">
        <f t="shared" si="0"/>
        <v>311</v>
      </c>
      <c r="CP24" s="35">
        <f t="shared" si="1"/>
        <v>0</v>
      </c>
    </row>
    <row r="25" spans="1:9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>
        <v>1</v>
      </c>
      <c r="AP25" s="35"/>
      <c r="AQ25" s="34"/>
      <c r="AR25" s="35"/>
      <c r="AS25" s="34">
        <v>1</v>
      </c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>
        <v>1</v>
      </c>
      <c r="BU25" s="34"/>
      <c r="BV25" s="35"/>
      <c r="BW25" s="34"/>
      <c r="BX25" s="35"/>
      <c r="BY25" s="34"/>
      <c r="BZ25" s="35"/>
      <c r="CA25" s="34"/>
      <c r="CB25" s="35">
        <v>1</v>
      </c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>
        <f t="shared" si="0"/>
        <v>2</v>
      </c>
      <c r="CP25" s="35">
        <f t="shared" si="1"/>
        <v>2</v>
      </c>
    </row>
    <row r="26" spans="1:9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>
        <f t="shared" si="0"/>
        <v>0</v>
      </c>
      <c r="CP26" s="38">
        <f t="shared" si="1"/>
        <v>0</v>
      </c>
    </row>
    <row r="27" spans="1:9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>
        <f t="shared" si="0"/>
        <v>0</v>
      </c>
      <c r="CP27" s="41">
        <f t="shared" si="1"/>
        <v>0</v>
      </c>
    </row>
    <row r="28" spans="1:9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>
        <v>1</v>
      </c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>
        <v>1</v>
      </c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>
        <v>1</v>
      </c>
      <c r="BT28" s="35"/>
      <c r="BU28" s="34"/>
      <c r="BV28" s="35"/>
      <c r="BW28" s="34"/>
      <c r="BX28" s="35"/>
      <c r="BY28" s="34">
        <v>1</v>
      </c>
      <c r="BZ28" s="35"/>
      <c r="CA28" s="34"/>
      <c r="CB28" s="35"/>
      <c r="CC28" s="34"/>
      <c r="CD28" s="35"/>
      <c r="CE28" s="34"/>
      <c r="CF28" s="35"/>
      <c r="CG28" s="34"/>
      <c r="CH28" s="35"/>
      <c r="CI28" s="34">
        <v>1</v>
      </c>
      <c r="CJ28" s="35"/>
      <c r="CK28" s="34"/>
      <c r="CL28" s="35"/>
      <c r="CM28" s="34"/>
      <c r="CN28" s="35"/>
      <c r="CO28" s="34">
        <f t="shared" si="0"/>
        <v>5</v>
      </c>
      <c r="CP28" s="35">
        <f t="shared" si="1"/>
        <v>0</v>
      </c>
    </row>
    <row r="29" spans="1:94" ht="15.75" customHeight="1" x14ac:dyDescent="0.2">
      <c r="A29" s="132"/>
      <c r="B29" s="33" t="s">
        <v>126</v>
      </c>
      <c r="C29" s="34"/>
      <c r="D29" s="35"/>
      <c r="E29" s="34">
        <v>2</v>
      </c>
      <c r="F29" s="35"/>
      <c r="G29" s="34"/>
      <c r="H29" s="35"/>
      <c r="I29" s="34">
        <v>1</v>
      </c>
      <c r="J29" s="35"/>
      <c r="K29" s="34">
        <v>1</v>
      </c>
      <c r="L29" s="35"/>
      <c r="M29" s="34"/>
      <c r="N29" s="35"/>
      <c r="O29" s="34">
        <v>2</v>
      </c>
      <c r="P29" s="35"/>
      <c r="Q29" s="34"/>
      <c r="R29" s="35"/>
      <c r="S29" s="34"/>
      <c r="T29" s="35"/>
      <c r="U29" s="34"/>
      <c r="V29" s="35"/>
      <c r="W29" s="34">
        <v>6</v>
      </c>
      <c r="X29" s="35"/>
      <c r="Y29" s="34"/>
      <c r="Z29" s="35"/>
      <c r="AA29" s="34"/>
      <c r="AB29" s="35"/>
      <c r="AC29" s="34"/>
      <c r="AD29" s="35"/>
      <c r="AE29" s="34">
        <v>20</v>
      </c>
      <c r="AF29" s="35"/>
      <c r="AG29" s="34"/>
      <c r="AH29" s="35"/>
      <c r="AI29" s="34"/>
      <c r="AJ29" s="35"/>
      <c r="AK29" s="34"/>
      <c r="AL29" s="35"/>
      <c r="AM29" s="34">
        <v>1</v>
      </c>
      <c r="AN29" s="35"/>
      <c r="AO29" s="34"/>
      <c r="AP29" s="35"/>
      <c r="AQ29" s="34">
        <v>1</v>
      </c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>
        <v>4</v>
      </c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>
        <v>3</v>
      </c>
      <c r="BT29" s="35"/>
      <c r="BU29" s="34"/>
      <c r="BV29" s="35"/>
      <c r="BW29" s="34"/>
      <c r="BX29" s="35"/>
      <c r="BY29" s="34">
        <v>77</v>
      </c>
      <c r="BZ29" s="35"/>
      <c r="CA29" s="34">
        <v>2</v>
      </c>
      <c r="CB29" s="35"/>
      <c r="CC29" s="34">
        <v>7</v>
      </c>
      <c r="CD29" s="35"/>
      <c r="CE29" s="34"/>
      <c r="CF29" s="35"/>
      <c r="CG29" s="34"/>
      <c r="CH29" s="35"/>
      <c r="CI29" s="34">
        <v>2</v>
      </c>
      <c r="CJ29" s="35"/>
      <c r="CK29" s="34">
        <v>1</v>
      </c>
      <c r="CL29" s="35"/>
      <c r="CM29" s="34"/>
      <c r="CN29" s="35"/>
      <c r="CO29" s="34">
        <f t="shared" si="0"/>
        <v>130</v>
      </c>
      <c r="CP29" s="35">
        <f t="shared" si="1"/>
        <v>0</v>
      </c>
    </row>
    <row r="30" spans="1:94" ht="15.75" customHeight="1" x14ac:dyDescent="0.2">
      <c r="A30" s="132"/>
      <c r="B30" s="33" t="s">
        <v>127</v>
      </c>
      <c r="C30" s="34"/>
      <c r="D30" s="35"/>
      <c r="E30" s="34">
        <v>10</v>
      </c>
      <c r="F30" s="35"/>
      <c r="G30" s="34">
        <v>26</v>
      </c>
      <c r="H30" s="35"/>
      <c r="I30" s="34"/>
      <c r="J30" s="35"/>
      <c r="K30" s="34">
        <v>2</v>
      </c>
      <c r="L30" s="35"/>
      <c r="M30" s="34"/>
      <c r="N30" s="35"/>
      <c r="O30" s="34"/>
      <c r="P30" s="35"/>
      <c r="Q30" s="34">
        <v>14</v>
      </c>
      <c r="R30" s="35"/>
      <c r="S30" s="34"/>
      <c r="T30" s="35"/>
      <c r="U30" s="34"/>
      <c r="V30" s="35"/>
      <c r="W30" s="34"/>
      <c r="X30" s="35"/>
      <c r="Y30" s="34"/>
      <c r="Z30" s="35"/>
      <c r="AA30" s="34">
        <v>15</v>
      </c>
      <c r="AB30" s="35"/>
      <c r="AC30" s="34"/>
      <c r="AD30" s="35"/>
      <c r="AE30" s="34"/>
      <c r="AF30" s="35"/>
      <c r="AG30" s="34"/>
      <c r="AH30" s="35"/>
      <c r="AI30" s="34"/>
      <c r="AJ30" s="35"/>
      <c r="AK30" s="34">
        <v>1</v>
      </c>
      <c r="AL30" s="35"/>
      <c r="AM30" s="34">
        <v>6</v>
      </c>
      <c r="AN30" s="35"/>
      <c r="AO30" s="34"/>
      <c r="AP30" s="35"/>
      <c r="AQ30" s="34"/>
      <c r="AR30" s="35"/>
      <c r="AS30" s="34">
        <v>2</v>
      </c>
      <c r="AT30" s="35"/>
      <c r="AU30" s="34"/>
      <c r="AV30" s="35"/>
      <c r="AW30" s="34"/>
      <c r="AX30" s="35"/>
      <c r="AY30" s="34">
        <v>1</v>
      </c>
      <c r="AZ30" s="35"/>
      <c r="BA30" s="34">
        <v>1</v>
      </c>
      <c r="BB30" s="35"/>
      <c r="BC30" s="34">
        <v>27</v>
      </c>
      <c r="BD30" s="35"/>
      <c r="BE30" s="34"/>
      <c r="BF30" s="35"/>
      <c r="BG30" s="34">
        <v>2</v>
      </c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>
        <v>2</v>
      </c>
      <c r="BT30" s="35"/>
      <c r="BU30" s="34">
        <v>1</v>
      </c>
      <c r="BV30" s="35"/>
      <c r="BW30" s="34"/>
      <c r="BX30" s="35"/>
      <c r="BY30" s="34">
        <v>7</v>
      </c>
      <c r="BZ30" s="35"/>
      <c r="CA30" s="34">
        <v>2</v>
      </c>
      <c r="CB30" s="35"/>
      <c r="CC30" s="34"/>
      <c r="CD30" s="35"/>
      <c r="CE30" s="34"/>
      <c r="CF30" s="35"/>
      <c r="CG30" s="34"/>
      <c r="CH30" s="35"/>
      <c r="CI30" s="34">
        <v>2</v>
      </c>
      <c r="CJ30" s="35"/>
      <c r="CK30" s="34">
        <v>7</v>
      </c>
      <c r="CL30" s="35"/>
      <c r="CM30" s="34"/>
      <c r="CN30" s="35"/>
      <c r="CO30" s="34">
        <f t="shared" si="0"/>
        <v>128</v>
      </c>
      <c r="CP30" s="35">
        <f t="shared" si="1"/>
        <v>0</v>
      </c>
    </row>
    <row r="31" spans="1:94" ht="15.75" customHeight="1" x14ac:dyDescent="0.2">
      <c r="A31" s="132"/>
      <c r="B31" s="33" t="s">
        <v>128</v>
      </c>
      <c r="C31" s="34"/>
      <c r="D31" s="35"/>
      <c r="E31" s="34"/>
      <c r="F31" s="35"/>
      <c r="G31" s="34">
        <v>1</v>
      </c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>
        <f t="shared" si="0"/>
        <v>1</v>
      </c>
      <c r="CP31" s="35">
        <f t="shared" si="1"/>
        <v>0</v>
      </c>
    </row>
    <row r="32" spans="1:9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>
        <v>5</v>
      </c>
      <c r="R32" s="35"/>
      <c r="S32" s="34"/>
      <c r="T32" s="35"/>
      <c r="U32" s="34"/>
      <c r="V32" s="35"/>
      <c r="W32" s="34"/>
      <c r="X32" s="35"/>
      <c r="Y32" s="34"/>
      <c r="Z32" s="35"/>
      <c r="AA32" s="34">
        <v>2</v>
      </c>
      <c r="AB32" s="35"/>
      <c r="AC32" s="34"/>
      <c r="AD32" s="35"/>
      <c r="AE32" s="34">
        <v>2</v>
      </c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>
        <v>2</v>
      </c>
      <c r="AT32" s="35"/>
      <c r="AU32" s="34"/>
      <c r="AV32" s="35"/>
      <c r="AW32" s="34"/>
      <c r="AX32" s="35"/>
      <c r="AY32" s="34"/>
      <c r="AZ32" s="35"/>
      <c r="BA32" s="34"/>
      <c r="BB32" s="35"/>
      <c r="BC32" s="34">
        <v>1</v>
      </c>
      <c r="BD32" s="35"/>
      <c r="BE32" s="34"/>
      <c r="BF32" s="35"/>
      <c r="BG32" s="34">
        <v>3</v>
      </c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>
        <v>1</v>
      </c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>
        <f t="shared" si="0"/>
        <v>16</v>
      </c>
      <c r="CP32" s="35">
        <f t="shared" si="1"/>
        <v>0</v>
      </c>
    </row>
    <row r="33" spans="1:9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>
        <v>1</v>
      </c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>
        <v>1</v>
      </c>
      <c r="BT33" s="35"/>
      <c r="BU33" s="34"/>
      <c r="BV33" s="35"/>
      <c r="BW33" s="34"/>
      <c r="BX33" s="35"/>
      <c r="BY33" s="34"/>
      <c r="BZ33" s="35"/>
      <c r="CA33" s="34"/>
      <c r="CB33" s="35"/>
      <c r="CC33" s="34">
        <v>2</v>
      </c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>
        <f t="shared" si="0"/>
        <v>4</v>
      </c>
      <c r="CP33" s="35">
        <f t="shared" si="1"/>
        <v>0</v>
      </c>
    </row>
    <row r="34" spans="1:94" ht="20.25" customHeight="1" thickBot="1" x14ac:dyDescent="0.25">
      <c r="A34" s="133"/>
      <c r="B34" s="36" t="s">
        <v>131</v>
      </c>
      <c r="C34" s="37"/>
      <c r="D34" s="38"/>
      <c r="E34" s="37">
        <v>9</v>
      </c>
      <c r="F34" s="38"/>
      <c r="G34" s="37">
        <v>3</v>
      </c>
      <c r="H34" s="38"/>
      <c r="I34" s="37"/>
      <c r="J34" s="38"/>
      <c r="K34" s="37"/>
      <c r="L34" s="38"/>
      <c r="M34" s="37"/>
      <c r="N34" s="38"/>
      <c r="O34" s="37"/>
      <c r="P34" s="38"/>
      <c r="Q34" s="37">
        <v>20</v>
      </c>
      <c r="R34" s="38"/>
      <c r="S34" s="37"/>
      <c r="T34" s="38"/>
      <c r="U34" s="37"/>
      <c r="V34" s="38"/>
      <c r="W34" s="37">
        <v>2</v>
      </c>
      <c r="X34" s="38"/>
      <c r="Y34" s="37"/>
      <c r="Z34" s="38"/>
      <c r="AA34" s="37">
        <v>2</v>
      </c>
      <c r="AB34" s="38"/>
      <c r="AC34" s="37"/>
      <c r="AD34" s="38"/>
      <c r="AE34" s="37">
        <v>2</v>
      </c>
      <c r="AF34" s="38"/>
      <c r="AG34" s="37"/>
      <c r="AH34" s="38"/>
      <c r="AI34" s="37"/>
      <c r="AJ34" s="38"/>
      <c r="AK34" s="37"/>
      <c r="AL34" s="38"/>
      <c r="AM34" s="37">
        <v>4</v>
      </c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>
        <v>3</v>
      </c>
      <c r="BD34" s="38"/>
      <c r="BE34" s="37"/>
      <c r="BF34" s="38"/>
      <c r="BG34" s="37">
        <v>3</v>
      </c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>
        <v>1</v>
      </c>
      <c r="BT34" s="38"/>
      <c r="BU34" s="37"/>
      <c r="BV34" s="38"/>
      <c r="BW34" s="37"/>
      <c r="BX34" s="38"/>
      <c r="BY34" s="37">
        <v>15</v>
      </c>
      <c r="BZ34" s="38"/>
      <c r="CA34" s="37">
        <v>3</v>
      </c>
      <c r="CB34" s="38"/>
      <c r="CC34" s="37">
        <v>5</v>
      </c>
      <c r="CD34" s="38"/>
      <c r="CE34" s="37"/>
      <c r="CF34" s="38"/>
      <c r="CG34" s="37"/>
      <c r="CH34" s="38"/>
      <c r="CI34" s="37">
        <v>2</v>
      </c>
      <c r="CJ34" s="38"/>
      <c r="CK34" s="37">
        <v>5</v>
      </c>
      <c r="CL34" s="38"/>
      <c r="CM34" s="37"/>
      <c r="CN34" s="38"/>
      <c r="CO34" s="37">
        <f t="shared" si="0"/>
        <v>79</v>
      </c>
      <c r="CP34" s="38">
        <f t="shared" si="1"/>
        <v>0</v>
      </c>
    </row>
    <row r="35" spans="1:94" ht="15.75" customHeight="1" x14ac:dyDescent="0.2">
      <c r="A35" s="127" t="s">
        <v>67</v>
      </c>
      <c r="B35" s="39" t="s">
        <v>171</v>
      </c>
      <c r="C35" s="40"/>
      <c r="D35" s="41"/>
      <c r="E35" s="40"/>
      <c r="F35" s="41"/>
      <c r="G35" s="40">
        <v>2</v>
      </c>
      <c r="H35" s="41"/>
      <c r="I35" s="40"/>
      <c r="J35" s="41"/>
      <c r="K35" s="40"/>
      <c r="L35" s="41"/>
      <c r="M35" s="40"/>
      <c r="N35" s="41"/>
      <c r="O35" s="40"/>
      <c r="P35" s="41"/>
      <c r="Q35" s="40">
        <v>2</v>
      </c>
      <c r="R35" s="41"/>
      <c r="S35" s="40"/>
      <c r="T35" s="41"/>
      <c r="U35" s="40"/>
      <c r="V35" s="41"/>
      <c r="W35" s="40">
        <v>1</v>
      </c>
      <c r="X35" s="41"/>
      <c r="Y35" s="40"/>
      <c r="Z35" s="41"/>
      <c r="AA35" s="40"/>
      <c r="AB35" s="41"/>
      <c r="AC35" s="40">
        <v>1</v>
      </c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>
        <v>1</v>
      </c>
      <c r="AT35" s="41"/>
      <c r="AU35" s="40"/>
      <c r="AV35" s="41"/>
      <c r="AW35" s="40">
        <v>2</v>
      </c>
      <c r="AX35" s="41"/>
      <c r="AY35" s="40"/>
      <c r="AZ35" s="41"/>
      <c r="BA35" s="40"/>
      <c r="BB35" s="41"/>
      <c r="BC35" s="40"/>
      <c r="BD35" s="41"/>
      <c r="BE35" s="40"/>
      <c r="BF35" s="41"/>
      <c r="BG35" s="40">
        <v>1</v>
      </c>
      <c r="BH35" s="41"/>
      <c r="BI35" s="40"/>
      <c r="BJ35" s="41"/>
      <c r="BK35" s="40"/>
      <c r="BL35" s="41"/>
      <c r="BM35" s="40"/>
      <c r="BN35" s="41"/>
      <c r="BO35" s="40"/>
      <c r="BP35" s="41"/>
      <c r="BQ35" s="40"/>
      <c r="BR35" s="41"/>
      <c r="BS35" s="40"/>
      <c r="BT35" s="41"/>
      <c r="BU35" s="40"/>
      <c r="BV35" s="41"/>
      <c r="BW35" s="40"/>
      <c r="BX35" s="41"/>
      <c r="BY35" s="40">
        <v>1</v>
      </c>
      <c r="BZ35" s="41"/>
      <c r="CA35" s="40"/>
      <c r="CB35" s="41"/>
      <c r="CC35" s="40"/>
      <c r="CD35" s="41"/>
      <c r="CE35" s="40">
        <v>1</v>
      </c>
      <c r="CF35" s="41"/>
      <c r="CG35" s="40"/>
      <c r="CH35" s="41"/>
      <c r="CI35" s="40"/>
      <c r="CJ35" s="41"/>
      <c r="CK35" s="40"/>
      <c r="CL35" s="41"/>
      <c r="CM35" s="40"/>
      <c r="CN35" s="41"/>
      <c r="CO35" s="40">
        <f t="shared" si="0"/>
        <v>12</v>
      </c>
      <c r="CP35" s="41">
        <f t="shared" si="1"/>
        <v>0</v>
      </c>
    </row>
    <row r="36" spans="1:94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>
        <f t="shared" si="0"/>
        <v>0</v>
      </c>
      <c r="CP36" s="35">
        <f t="shared" si="1"/>
        <v>0</v>
      </c>
    </row>
    <row r="37" spans="1:94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>
        <f t="shared" si="0"/>
        <v>0</v>
      </c>
      <c r="CP37" s="35">
        <f t="shared" si="1"/>
        <v>0</v>
      </c>
    </row>
    <row r="38" spans="1:94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>
        <f t="shared" si="0"/>
        <v>0</v>
      </c>
      <c r="CP38" s="35">
        <f t="shared" si="1"/>
        <v>0</v>
      </c>
    </row>
    <row r="39" spans="1:94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>
        <f t="shared" si="0"/>
        <v>0</v>
      </c>
      <c r="CP39" s="35">
        <f t="shared" si="1"/>
        <v>0</v>
      </c>
    </row>
    <row r="40" spans="1:94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>
        <f t="shared" si="0"/>
        <v>0</v>
      </c>
      <c r="CP40" s="35">
        <f t="shared" si="1"/>
        <v>0</v>
      </c>
    </row>
    <row r="41" spans="1:94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>
        <f t="shared" si="0"/>
        <v>0</v>
      </c>
      <c r="CP41" s="35">
        <f t="shared" si="1"/>
        <v>0</v>
      </c>
    </row>
    <row r="42" spans="1:94" ht="15.75" customHeight="1" x14ac:dyDescent="0.2">
      <c r="A42" s="132"/>
      <c r="B42" s="33" t="s">
        <v>75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>
        <f t="shared" si="0"/>
        <v>0</v>
      </c>
      <c r="CP42" s="35">
        <f t="shared" si="1"/>
        <v>0</v>
      </c>
    </row>
    <row r="43" spans="1:94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>
        <f t="shared" si="0"/>
        <v>0</v>
      </c>
      <c r="CP43" s="35">
        <f t="shared" si="1"/>
        <v>0</v>
      </c>
    </row>
    <row r="44" spans="1:94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>
        <f t="shared" si="0"/>
        <v>0</v>
      </c>
      <c r="CP44" s="35">
        <f t="shared" si="1"/>
        <v>0</v>
      </c>
    </row>
    <row r="45" spans="1:94" ht="15.75" customHeight="1" x14ac:dyDescent="0.2">
      <c r="B45" s="33" t="s">
        <v>172</v>
      </c>
      <c r="C45" s="34"/>
      <c r="D45" s="35"/>
      <c r="E45" s="34"/>
      <c r="F45" s="35"/>
      <c r="G45" s="34">
        <v>1</v>
      </c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>
        <f t="shared" si="0"/>
        <v>1</v>
      </c>
      <c r="CP45" s="35">
        <f t="shared" si="1"/>
        <v>0</v>
      </c>
    </row>
    <row r="46" spans="1:94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>
        <v>1</v>
      </c>
      <c r="AN46" s="35"/>
      <c r="AO46" s="34"/>
      <c r="AP46" s="35"/>
      <c r="AQ46" s="34"/>
      <c r="AR46" s="35"/>
      <c r="AS46" s="34"/>
      <c r="AT46" s="35"/>
      <c r="AU46" s="34"/>
      <c r="AV46" s="35"/>
      <c r="AW46" s="34">
        <v>1</v>
      </c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>
        <f t="shared" si="0"/>
        <v>2</v>
      </c>
      <c r="CP46" s="35">
        <f t="shared" si="1"/>
        <v>0</v>
      </c>
    </row>
    <row r="47" spans="1:94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>
        <v>1</v>
      </c>
      <c r="AR47" s="35"/>
      <c r="AS47" s="34">
        <v>1</v>
      </c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>
        <f t="shared" si="0"/>
        <v>2</v>
      </c>
      <c r="CP47" s="35">
        <f t="shared" si="1"/>
        <v>0</v>
      </c>
    </row>
    <row r="48" spans="1:94" ht="15.75" customHeight="1" x14ac:dyDescent="0.2">
      <c r="B48" s="33" t="s">
        <v>175</v>
      </c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>
        <v>2</v>
      </c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>
        <f t="shared" si="0"/>
        <v>2</v>
      </c>
      <c r="CP48" s="35">
        <f t="shared" si="1"/>
        <v>0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0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A4:A26"/>
    <mergeCell ref="A27:A34"/>
    <mergeCell ref="A35:A44"/>
    <mergeCell ref="CO2:CP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8B7D-2821-4750-ACEF-9DC8836F9A48}">
  <sheetPr>
    <outlinePr summaryBelow="0" summaryRight="0"/>
  </sheetPr>
  <dimension ref="A1:DV1001"/>
  <sheetViews>
    <sheetView topLeftCell="CH1" zoomScale="90" zoomScaleNormal="90" workbookViewId="0">
      <selection activeCell="BK2" sqref="BK2:BL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124" width="6.85546875" style="23" customWidth="1"/>
    <col min="125" max="16384" width="12.5703125" style="23"/>
  </cols>
  <sheetData>
    <row r="1" spans="1:126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0" t="s">
        <v>83</v>
      </c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76"/>
      <c r="DT1" s="76"/>
    </row>
    <row r="2" spans="1:126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176</v>
      </c>
      <c r="CP2" s="123"/>
      <c r="CQ2" s="122" t="s">
        <v>177</v>
      </c>
      <c r="CR2" s="123"/>
      <c r="CS2" s="122" t="s">
        <v>178</v>
      </c>
      <c r="CT2" s="123"/>
      <c r="CU2" s="122" t="s">
        <v>179</v>
      </c>
      <c r="CV2" s="123"/>
      <c r="CW2" s="122" t="s">
        <v>180</v>
      </c>
      <c r="CX2" s="123"/>
      <c r="CY2" s="122" t="s">
        <v>181</v>
      </c>
      <c r="CZ2" s="123"/>
      <c r="DA2" s="122" t="s">
        <v>182</v>
      </c>
      <c r="DB2" s="123"/>
      <c r="DC2" s="122" t="s">
        <v>183</v>
      </c>
      <c r="DD2" s="123"/>
      <c r="DE2" s="122" t="s">
        <v>184</v>
      </c>
      <c r="DF2" s="123"/>
      <c r="DG2" s="122" t="s">
        <v>185</v>
      </c>
      <c r="DH2" s="123"/>
      <c r="DI2" s="122" t="s">
        <v>186</v>
      </c>
      <c r="DJ2" s="123"/>
      <c r="DK2" s="122" t="s">
        <v>187</v>
      </c>
      <c r="DL2" s="123"/>
      <c r="DM2" s="122" t="s">
        <v>188</v>
      </c>
      <c r="DN2" s="123"/>
      <c r="DO2" s="122" t="s">
        <v>189</v>
      </c>
      <c r="DP2" s="123"/>
      <c r="DQ2" s="122" t="s">
        <v>190</v>
      </c>
      <c r="DR2" s="123"/>
      <c r="DS2" s="122" t="s">
        <v>191</v>
      </c>
      <c r="DT2" s="123"/>
      <c r="DU2" s="122" t="s">
        <v>82</v>
      </c>
      <c r="DV2" s="123"/>
    </row>
    <row r="3" spans="1:126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  <c r="CQ3" s="28" t="s">
        <v>32</v>
      </c>
      <c r="CR3" s="29" t="s">
        <v>33</v>
      </c>
      <c r="CS3" s="28" t="s">
        <v>32</v>
      </c>
      <c r="CT3" s="29" t="s">
        <v>33</v>
      </c>
      <c r="CU3" s="28" t="s">
        <v>32</v>
      </c>
      <c r="CV3" s="29" t="s">
        <v>33</v>
      </c>
      <c r="CW3" s="28" t="s">
        <v>32</v>
      </c>
      <c r="CX3" s="29" t="s">
        <v>33</v>
      </c>
      <c r="CY3" s="28" t="s">
        <v>32</v>
      </c>
      <c r="CZ3" s="29" t="s">
        <v>33</v>
      </c>
      <c r="DA3" s="28" t="s">
        <v>32</v>
      </c>
      <c r="DB3" s="29" t="s">
        <v>33</v>
      </c>
      <c r="DC3" s="28" t="s">
        <v>32</v>
      </c>
      <c r="DD3" s="29" t="s">
        <v>33</v>
      </c>
      <c r="DE3" s="28" t="s">
        <v>32</v>
      </c>
      <c r="DF3" s="29" t="s">
        <v>33</v>
      </c>
      <c r="DG3" s="28" t="s">
        <v>32</v>
      </c>
      <c r="DH3" s="29" t="s">
        <v>33</v>
      </c>
      <c r="DI3" s="28" t="s">
        <v>32</v>
      </c>
      <c r="DJ3" s="29" t="s">
        <v>33</v>
      </c>
      <c r="DK3" s="28" t="s">
        <v>32</v>
      </c>
      <c r="DL3" s="29" t="s">
        <v>33</v>
      </c>
      <c r="DM3" s="28" t="s">
        <v>32</v>
      </c>
      <c r="DN3" s="29" t="s">
        <v>33</v>
      </c>
      <c r="DO3" s="28" t="s">
        <v>32</v>
      </c>
      <c r="DP3" s="29" t="s">
        <v>33</v>
      </c>
      <c r="DQ3" s="28" t="s">
        <v>32</v>
      </c>
      <c r="DR3" s="29" t="s">
        <v>33</v>
      </c>
      <c r="DS3" s="28" t="s">
        <v>32</v>
      </c>
      <c r="DT3" s="29" t="s">
        <v>33</v>
      </c>
      <c r="DU3" s="28" t="s">
        <v>32</v>
      </c>
      <c r="DV3" s="29" t="s">
        <v>33</v>
      </c>
    </row>
    <row r="4" spans="1:126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>
        <v>1</v>
      </c>
      <c r="N4" s="32">
        <v>1</v>
      </c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>
        <v>1</v>
      </c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>
        <v>1</v>
      </c>
      <c r="BH4" s="32"/>
      <c r="BI4" s="31"/>
      <c r="BJ4" s="32"/>
      <c r="BK4" s="31"/>
      <c r="BL4" s="32"/>
      <c r="BM4" s="31"/>
      <c r="BN4" s="32"/>
      <c r="BO4" s="31"/>
      <c r="BP4" s="32"/>
      <c r="BQ4" s="31"/>
      <c r="BR4" s="32"/>
      <c r="BS4" s="31"/>
      <c r="BT4" s="32"/>
      <c r="BU4" s="31">
        <v>1</v>
      </c>
      <c r="BV4" s="32"/>
      <c r="BW4" s="31"/>
      <c r="BX4" s="32"/>
      <c r="BY4" s="31"/>
      <c r="BZ4" s="32"/>
      <c r="CA4" s="31"/>
      <c r="CB4" s="32"/>
      <c r="CC4" s="31"/>
      <c r="CD4" s="32"/>
      <c r="CE4" s="31"/>
      <c r="CF4" s="32"/>
      <c r="CG4" s="31"/>
      <c r="CH4" s="32"/>
      <c r="CI4" s="31">
        <v>1</v>
      </c>
      <c r="CJ4" s="32"/>
      <c r="CK4" s="31"/>
      <c r="CL4" s="32"/>
      <c r="CM4" s="31"/>
      <c r="CN4" s="32"/>
      <c r="CO4" s="31"/>
      <c r="CP4" s="32"/>
      <c r="CQ4" s="31"/>
      <c r="CR4" s="32"/>
      <c r="CS4" s="31"/>
      <c r="CT4" s="32"/>
      <c r="CU4" s="31"/>
      <c r="CV4" s="32"/>
      <c r="CW4" s="31"/>
      <c r="CX4" s="32"/>
      <c r="CY4" s="31">
        <v>1</v>
      </c>
      <c r="CZ4" s="32"/>
      <c r="DA4" s="31"/>
      <c r="DB4" s="32"/>
      <c r="DC4" s="31"/>
      <c r="DD4" s="32"/>
      <c r="DE4" s="31"/>
      <c r="DF4" s="32"/>
      <c r="DG4" s="31"/>
      <c r="DH4" s="32"/>
      <c r="DI4" s="31">
        <v>1</v>
      </c>
      <c r="DJ4" s="32"/>
      <c r="DK4" s="31"/>
      <c r="DL4" s="32"/>
      <c r="DM4" s="31"/>
      <c r="DN4" s="32"/>
      <c r="DO4" s="31"/>
      <c r="DP4" s="32"/>
      <c r="DQ4" s="31"/>
      <c r="DR4" s="32"/>
      <c r="DS4" s="31"/>
      <c r="DT4" s="32"/>
      <c r="DU4" s="31">
        <f>C4+E4+G4+I4+K4+M4+O4+Q4+S4+U4+W4+Y4+AA4+AC4+AE4+AG4+AI4+AK4+AM4+AO4+AQ4+AS4+AU4+AW4+AY4+BA4+BC4+BE4+BG4+BI4+BK4+BM4+BO4+BQ4+BS4+BU4+BW4+BY4+CA4+CC4+CE4+CG4+CI4+CK4+CM4+CO4+CQ4+CS4+CU4+CW4+CY4+DA4+DC4+DE4+DG4+DI4+DK4+DM4+DO4+DQ4</f>
        <v>7</v>
      </c>
      <c r="DV4" s="32">
        <f>D4+F4+H4+J4+L4+N4+P4+R4+T4+V4+X4+Z4+AB4+AD4+AF4+AH4+AJ4+AL4+AN4+AP4+AR4+AT4+AV4+AX4+AZ4+BB4+BD4+BF4+BH4+BJ4+BL4+BN4+BP4+BR4+BT4+BV4+BX4+BZ4+CB4+CD4+CF4+CH4+CJ4+CL4+CN4+CP4+CR4+CT4+CV4+CX4+CZ4+DB4+DD4+DF4+DH4+DJ4+DL4+DN4+DP4+DR4</f>
        <v>1</v>
      </c>
    </row>
    <row r="5" spans="1:126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>
        <v>1</v>
      </c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>
        <v>1</v>
      </c>
      <c r="BH5" s="35"/>
      <c r="BI5" s="34"/>
      <c r="BJ5" s="35"/>
      <c r="BK5" s="34"/>
      <c r="BL5" s="35">
        <v>1</v>
      </c>
      <c r="BM5" s="34"/>
      <c r="BN5" s="35"/>
      <c r="BO5" s="34"/>
      <c r="BP5" s="35"/>
      <c r="BQ5" s="34"/>
      <c r="BR5" s="35"/>
      <c r="BS5" s="34"/>
      <c r="BT5" s="35"/>
      <c r="BU5" s="34"/>
      <c r="BV5" s="35"/>
      <c r="BW5" s="34"/>
      <c r="BX5" s="35"/>
      <c r="BY5" s="34"/>
      <c r="BZ5" s="35"/>
      <c r="CA5" s="34"/>
      <c r="CB5" s="35"/>
      <c r="CC5" s="34"/>
      <c r="CD5" s="35"/>
      <c r="CE5" s="34"/>
      <c r="CF5" s="35"/>
      <c r="CG5" s="34"/>
      <c r="CH5" s="35"/>
      <c r="CI5" s="34"/>
      <c r="CJ5" s="35"/>
      <c r="CK5" s="34"/>
      <c r="CL5" s="35"/>
      <c r="CM5" s="34"/>
      <c r="CN5" s="35"/>
      <c r="CO5" s="34"/>
      <c r="CP5" s="35"/>
      <c r="CQ5" s="34"/>
      <c r="CR5" s="35"/>
      <c r="CS5" s="34"/>
      <c r="CT5" s="35"/>
      <c r="CU5" s="34"/>
      <c r="CV5" s="35"/>
      <c r="CW5" s="34"/>
      <c r="CX5" s="35"/>
      <c r="CY5" s="34"/>
      <c r="CZ5" s="35"/>
      <c r="DA5" s="34"/>
      <c r="DB5" s="35"/>
      <c r="DC5" s="34"/>
      <c r="DD5" s="35"/>
      <c r="DE5" s="34"/>
      <c r="DF5" s="35"/>
      <c r="DG5" s="34"/>
      <c r="DH5" s="35"/>
      <c r="DI5" s="34"/>
      <c r="DJ5" s="35"/>
      <c r="DK5" s="34"/>
      <c r="DL5" s="35"/>
      <c r="DM5" s="34"/>
      <c r="DN5" s="35"/>
      <c r="DO5" s="34"/>
      <c r="DP5" s="35"/>
      <c r="DQ5" s="34"/>
      <c r="DR5" s="35"/>
      <c r="DS5" s="34"/>
      <c r="DT5" s="35"/>
      <c r="DU5" s="34">
        <f t="shared" ref="DU5:DU60" si="0">C5+E5+G5+I5+K5+M5+O5+Q5+S5+U5+W5+Y5+AA5+AC5+AE5+AG5+AI5+AK5+AM5+AO5+AQ5+AS5+AU5+AW5+AY5+BA5+BC5+BE5+BG5+BI5+BK5+BM5+BO5+BQ5+BS5+BU5+BW5+BY5+CA5+CC5+CE5+CG5+CI5+CK5+CM5+CO5+CQ5+CS5+CU5+CW5+CY5+DA5+DC5+DE5+DG5+DI5+DK5+DM5+DO5+DQ5</f>
        <v>2</v>
      </c>
      <c r="DV5" s="35">
        <f t="shared" ref="DV5:DV60" si="1">D5+F5+H5+J5+L5+N5+P5+R5+T5+V5+X5+Z5+AB5+AD5+AF5+AH5+AJ5+AL5+AN5+AP5+AR5+AT5+AV5+AX5+AZ5+BB5+BD5+BF5+BH5+BJ5+BL5+BN5+BP5+BR5+BT5+BV5+BX5+BZ5+CB5+CD5+CF5+CH5+CJ5+CL5+CN5+CP5+CR5+CT5+CV5+CX5+CZ5+DB5+DD5+DF5+DH5+DJ5+DL5+DN5+DP5+DR5</f>
        <v>1</v>
      </c>
    </row>
    <row r="6" spans="1:126" ht="15.75" customHeight="1" x14ac:dyDescent="0.2">
      <c r="A6" s="132"/>
      <c r="B6" s="33" t="s">
        <v>103</v>
      </c>
      <c r="C6" s="34"/>
      <c r="D6" s="35"/>
      <c r="E6" s="34">
        <v>1</v>
      </c>
      <c r="F6" s="35"/>
      <c r="G6" s="34"/>
      <c r="H6" s="35"/>
      <c r="I6" s="34"/>
      <c r="J6" s="35"/>
      <c r="K6" s="34"/>
      <c r="L6" s="35"/>
      <c r="M6" s="34"/>
      <c r="N6" s="35">
        <v>1</v>
      </c>
      <c r="O6" s="34"/>
      <c r="P6" s="35"/>
      <c r="Q6" s="34">
        <v>1</v>
      </c>
      <c r="R6" s="35"/>
      <c r="S6" s="34"/>
      <c r="T6" s="35"/>
      <c r="U6" s="34"/>
      <c r="V6" s="35"/>
      <c r="W6" s="34">
        <v>1</v>
      </c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>
        <v>1</v>
      </c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>
        <v>1</v>
      </c>
      <c r="BB6" s="35"/>
      <c r="BC6" s="34"/>
      <c r="BD6" s="35"/>
      <c r="BE6" s="34"/>
      <c r="BF6" s="35"/>
      <c r="BG6" s="34"/>
      <c r="BH6" s="35">
        <v>1</v>
      </c>
      <c r="BI6" s="34"/>
      <c r="BJ6" s="35"/>
      <c r="BK6" s="34">
        <v>1</v>
      </c>
      <c r="BL6" s="35"/>
      <c r="BM6" s="34">
        <v>1</v>
      </c>
      <c r="BN6" s="35"/>
      <c r="BO6" s="34"/>
      <c r="BP6" s="35"/>
      <c r="BQ6" s="34">
        <v>2</v>
      </c>
      <c r="BR6" s="35"/>
      <c r="BS6" s="34"/>
      <c r="BT6" s="35"/>
      <c r="BU6" s="34"/>
      <c r="BV6" s="35"/>
      <c r="BW6" s="34">
        <v>1</v>
      </c>
      <c r="BX6" s="35"/>
      <c r="BY6" s="34">
        <v>3</v>
      </c>
      <c r="BZ6" s="35"/>
      <c r="CA6" s="34"/>
      <c r="CB6" s="35"/>
      <c r="CC6" s="34"/>
      <c r="CD6" s="35"/>
      <c r="CE6" s="34"/>
      <c r="CF6" s="35"/>
      <c r="CG6" s="34">
        <v>2</v>
      </c>
      <c r="CH6" s="35"/>
      <c r="CI6" s="34"/>
      <c r="CJ6" s="35"/>
      <c r="CK6" s="34"/>
      <c r="CL6" s="35"/>
      <c r="CM6" s="34"/>
      <c r="CN6" s="35"/>
      <c r="CO6" s="34"/>
      <c r="CP6" s="35"/>
      <c r="CQ6" s="34">
        <v>1</v>
      </c>
      <c r="CR6" s="35"/>
      <c r="CS6" s="34">
        <v>1</v>
      </c>
      <c r="CT6" s="35"/>
      <c r="CU6" s="34"/>
      <c r="CV6" s="35"/>
      <c r="CW6" s="34">
        <v>1</v>
      </c>
      <c r="CX6" s="35"/>
      <c r="CY6" s="34">
        <v>1</v>
      </c>
      <c r="CZ6" s="35"/>
      <c r="DA6" s="34"/>
      <c r="DB6" s="35"/>
      <c r="DC6" s="34"/>
      <c r="DD6" s="35"/>
      <c r="DE6" s="34"/>
      <c r="DF6" s="35"/>
      <c r="DG6" s="34"/>
      <c r="DH6" s="35"/>
      <c r="DI6" s="34"/>
      <c r="DJ6" s="35"/>
      <c r="DK6" s="34"/>
      <c r="DL6" s="35"/>
      <c r="DM6" s="34"/>
      <c r="DN6" s="35"/>
      <c r="DO6" s="34"/>
      <c r="DP6" s="35"/>
      <c r="DQ6" s="34"/>
      <c r="DR6" s="35"/>
      <c r="DS6" s="34"/>
      <c r="DT6" s="35"/>
      <c r="DU6" s="34">
        <f t="shared" si="0"/>
        <v>19</v>
      </c>
      <c r="DV6" s="35">
        <f t="shared" si="1"/>
        <v>2</v>
      </c>
    </row>
    <row r="7" spans="1:126" ht="15.75" customHeight="1" x14ac:dyDescent="0.2">
      <c r="A7" s="132"/>
      <c r="B7" s="33" t="s">
        <v>104</v>
      </c>
      <c r="C7" s="34">
        <v>2</v>
      </c>
      <c r="D7" s="35"/>
      <c r="E7" s="34">
        <v>10</v>
      </c>
      <c r="F7" s="35"/>
      <c r="G7" s="34">
        <v>5</v>
      </c>
      <c r="H7" s="35"/>
      <c r="I7" s="34"/>
      <c r="J7" s="35">
        <v>1</v>
      </c>
      <c r="K7" s="34"/>
      <c r="L7" s="77">
        <v>6</v>
      </c>
      <c r="M7" s="34"/>
      <c r="N7" s="77">
        <v>13</v>
      </c>
      <c r="O7" s="34">
        <v>32</v>
      </c>
      <c r="P7" s="35"/>
      <c r="Q7" s="34">
        <v>7</v>
      </c>
      <c r="R7" s="35"/>
      <c r="S7" s="34">
        <v>10</v>
      </c>
      <c r="T7" s="77">
        <v>10</v>
      </c>
      <c r="U7" s="34">
        <v>3</v>
      </c>
      <c r="V7" s="35"/>
      <c r="W7" s="34">
        <v>6</v>
      </c>
      <c r="X7" s="35"/>
      <c r="Y7" s="34">
        <v>13</v>
      </c>
      <c r="Z7" s="35"/>
      <c r="AA7" s="34">
        <v>17</v>
      </c>
      <c r="AB7" s="35"/>
      <c r="AC7" s="34">
        <v>4</v>
      </c>
      <c r="AD7" s="35"/>
      <c r="AE7" s="34">
        <v>2</v>
      </c>
      <c r="AF7" s="35"/>
      <c r="AG7" s="34">
        <v>13</v>
      </c>
      <c r="AH7" s="35"/>
      <c r="AI7" s="34">
        <v>3</v>
      </c>
      <c r="AJ7" s="35"/>
      <c r="AK7" s="34">
        <v>4</v>
      </c>
      <c r="AL7" s="35"/>
      <c r="AM7" s="34">
        <v>3</v>
      </c>
      <c r="AN7" s="35"/>
      <c r="AO7" s="34">
        <v>6</v>
      </c>
      <c r="AP7" s="35"/>
      <c r="AQ7" s="34">
        <v>3</v>
      </c>
      <c r="AR7" s="35"/>
      <c r="AS7" s="34">
        <v>6</v>
      </c>
      <c r="AT7" s="35"/>
      <c r="AU7" s="34">
        <v>2</v>
      </c>
      <c r="AV7" s="35"/>
      <c r="AW7" s="34">
        <v>4</v>
      </c>
      <c r="AX7" s="35"/>
      <c r="AY7" s="34">
        <v>2</v>
      </c>
      <c r="AZ7" s="35"/>
      <c r="BA7" s="34">
        <v>13</v>
      </c>
      <c r="BB7" s="35"/>
      <c r="BC7" s="34">
        <v>7</v>
      </c>
      <c r="BD7" s="35"/>
      <c r="BE7" s="34">
        <v>17</v>
      </c>
      <c r="BF7" s="35"/>
      <c r="BG7" s="34">
        <v>16</v>
      </c>
      <c r="BH7" s="35"/>
      <c r="BI7" s="34"/>
      <c r="BJ7" s="35"/>
      <c r="BK7" s="34">
        <v>35</v>
      </c>
      <c r="BL7" s="35"/>
      <c r="BM7" s="34">
        <v>20</v>
      </c>
      <c r="BN7" s="35"/>
      <c r="BO7" s="34">
        <v>11</v>
      </c>
      <c r="BP7" s="35"/>
      <c r="BQ7" s="34"/>
      <c r="BR7" s="35"/>
      <c r="BS7" s="34">
        <v>3</v>
      </c>
      <c r="BT7" s="35"/>
      <c r="BU7" s="34">
        <v>19</v>
      </c>
      <c r="BV7" s="35"/>
      <c r="BW7" s="34">
        <v>4</v>
      </c>
      <c r="BX7" s="35"/>
      <c r="BY7" s="34">
        <v>18</v>
      </c>
      <c r="BZ7" s="35"/>
      <c r="CA7" s="34">
        <v>1</v>
      </c>
      <c r="CB7" s="35"/>
      <c r="CC7" s="34">
        <v>4</v>
      </c>
      <c r="CD7" s="35"/>
      <c r="CE7" s="34">
        <v>3</v>
      </c>
      <c r="CF7" s="35"/>
      <c r="CG7" s="34">
        <v>13</v>
      </c>
      <c r="CH7" s="35"/>
      <c r="CI7" s="34">
        <v>9</v>
      </c>
      <c r="CJ7" s="35"/>
      <c r="CK7" s="34">
        <v>4</v>
      </c>
      <c r="CL7" s="35"/>
      <c r="CM7" s="34">
        <v>4</v>
      </c>
      <c r="CN7" s="35"/>
      <c r="CO7" s="34">
        <v>4</v>
      </c>
      <c r="CP7" s="35"/>
      <c r="CQ7" s="34">
        <v>23</v>
      </c>
      <c r="CR7" s="35"/>
      <c r="CS7" s="34">
        <v>18</v>
      </c>
      <c r="CT7" s="35"/>
      <c r="CU7" s="34">
        <v>4</v>
      </c>
      <c r="CV7" s="35"/>
      <c r="CW7" s="34">
        <v>9</v>
      </c>
      <c r="CX7" s="35"/>
      <c r="CY7" s="34">
        <v>10</v>
      </c>
      <c r="CZ7" s="35"/>
      <c r="DA7" s="34">
        <v>2</v>
      </c>
      <c r="DB7" s="35"/>
      <c r="DC7" s="34">
        <v>6</v>
      </c>
      <c r="DD7" s="35"/>
      <c r="DE7" s="34">
        <v>11</v>
      </c>
      <c r="DF7" s="35"/>
      <c r="DG7" s="34">
        <v>13</v>
      </c>
      <c r="DH7" s="35"/>
      <c r="DI7" s="34">
        <v>18</v>
      </c>
      <c r="DJ7" s="35"/>
      <c r="DK7" s="34">
        <v>8</v>
      </c>
      <c r="DL7" s="35"/>
      <c r="DM7" s="34">
        <v>7</v>
      </c>
      <c r="DN7" s="35"/>
      <c r="DO7" s="34">
        <v>9</v>
      </c>
      <c r="DP7" s="35"/>
      <c r="DQ7" s="34">
        <v>1</v>
      </c>
      <c r="DR7" s="35"/>
      <c r="DS7" s="34"/>
      <c r="DT7" s="35"/>
      <c r="DU7" s="34">
        <f t="shared" si="0"/>
        <v>501</v>
      </c>
      <c r="DV7" s="35">
        <f t="shared" si="1"/>
        <v>30</v>
      </c>
    </row>
    <row r="8" spans="1:126" ht="15.75" customHeight="1" x14ac:dyDescent="0.2">
      <c r="A8" s="132"/>
      <c r="B8" s="33" t="s">
        <v>105</v>
      </c>
      <c r="C8" s="34">
        <v>14</v>
      </c>
      <c r="D8" s="35"/>
      <c r="E8" s="34"/>
      <c r="F8" s="35"/>
      <c r="G8" s="34">
        <v>5</v>
      </c>
      <c r="H8" s="35"/>
      <c r="I8" s="34"/>
      <c r="J8" s="35"/>
      <c r="K8" s="34">
        <v>22</v>
      </c>
      <c r="L8" s="35">
        <v>9</v>
      </c>
      <c r="M8" s="34">
        <v>78</v>
      </c>
      <c r="N8" s="35"/>
      <c r="O8" s="34">
        <v>7</v>
      </c>
      <c r="P8" s="35"/>
      <c r="Q8" s="34">
        <v>83</v>
      </c>
      <c r="R8" s="35"/>
      <c r="S8" s="34">
        <v>32</v>
      </c>
      <c r="T8" s="35"/>
      <c r="U8" s="34"/>
      <c r="V8" s="77">
        <v>21</v>
      </c>
      <c r="W8" s="34">
        <v>24</v>
      </c>
      <c r="X8" s="35"/>
      <c r="Y8" s="34">
        <v>47</v>
      </c>
      <c r="Z8" s="35"/>
      <c r="AA8" s="34">
        <v>53</v>
      </c>
      <c r="AB8" s="35"/>
      <c r="AC8" s="34">
        <v>66</v>
      </c>
      <c r="AD8" s="35"/>
      <c r="AE8" s="34">
        <v>88</v>
      </c>
      <c r="AF8" s="35"/>
      <c r="AG8" s="34">
        <v>32</v>
      </c>
      <c r="AH8" s="35"/>
      <c r="AI8" s="34">
        <v>55</v>
      </c>
      <c r="AJ8" s="35"/>
      <c r="AK8" s="34">
        <v>31</v>
      </c>
      <c r="AL8" s="35"/>
      <c r="AM8" s="34">
        <v>2</v>
      </c>
      <c r="AN8" s="35"/>
      <c r="AO8" s="34">
        <v>26</v>
      </c>
      <c r="AP8" s="35"/>
      <c r="AQ8" s="34">
        <v>66</v>
      </c>
      <c r="AR8" s="35"/>
      <c r="AS8" s="34">
        <v>63</v>
      </c>
      <c r="AT8" s="35"/>
      <c r="AU8" s="34">
        <v>65</v>
      </c>
      <c r="AV8" s="35"/>
      <c r="AW8" s="34">
        <v>72</v>
      </c>
      <c r="AX8" s="35"/>
      <c r="AY8" s="34">
        <v>31</v>
      </c>
      <c r="AZ8" s="35"/>
      <c r="BA8" s="34"/>
      <c r="BB8" s="35"/>
      <c r="BC8" s="34">
        <v>22</v>
      </c>
      <c r="BD8" s="35"/>
      <c r="BE8" s="34">
        <v>49</v>
      </c>
      <c r="BF8" s="35"/>
      <c r="BG8" s="34">
        <v>41</v>
      </c>
      <c r="BH8" s="35"/>
      <c r="BI8" s="34">
        <v>50</v>
      </c>
      <c r="BJ8" s="35"/>
      <c r="BK8" s="34">
        <v>26</v>
      </c>
      <c r="BL8" s="35"/>
      <c r="BM8" s="34">
        <v>43</v>
      </c>
      <c r="BN8" s="35"/>
      <c r="BO8" s="34">
        <v>57</v>
      </c>
      <c r="BP8" s="35">
        <v>1</v>
      </c>
      <c r="BQ8" s="34"/>
      <c r="BR8" s="35"/>
      <c r="BS8" s="34">
        <v>41</v>
      </c>
      <c r="BT8" s="35"/>
      <c r="BU8" s="34"/>
      <c r="BV8" s="35"/>
      <c r="BW8" s="34">
        <v>54</v>
      </c>
      <c r="BX8" s="35"/>
      <c r="BY8" s="34">
        <v>2</v>
      </c>
      <c r="BZ8" s="35"/>
      <c r="CA8" s="34"/>
      <c r="CB8" s="35"/>
      <c r="CC8" s="34"/>
      <c r="CD8" s="35"/>
      <c r="CE8" s="34">
        <v>51</v>
      </c>
      <c r="CF8" s="35"/>
      <c r="CG8" s="34">
        <v>33</v>
      </c>
      <c r="CH8" s="35"/>
      <c r="CI8" s="34">
        <v>48</v>
      </c>
      <c r="CJ8" s="35"/>
      <c r="CK8" s="34">
        <v>25</v>
      </c>
      <c r="CL8" s="35"/>
      <c r="CM8" s="34">
        <v>33</v>
      </c>
      <c r="CN8" s="35"/>
      <c r="CO8" s="34">
        <v>9</v>
      </c>
      <c r="CP8" s="35"/>
      <c r="CQ8" s="34">
        <v>30</v>
      </c>
      <c r="CR8" s="35"/>
      <c r="CS8" s="34">
        <v>27</v>
      </c>
      <c r="CT8" s="35"/>
      <c r="CU8" s="34">
        <v>51</v>
      </c>
      <c r="CV8" s="35"/>
      <c r="CW8" s="34"/>
      <c r="CX8" s="35"/>
      <c r="CY8" s="34"/>
      <c r="CZ8" s="35"/>
      <c r="DA8" s="34">
        <v>86</v>
      </c>
      <c r="DB8" s="35"/>
      <c r="DC8" s="34">
        <v>76</v>
      </c>
      <c r="DD8" s="35"/>
      <c r="DE8" s="34">
        <v>68</v>
      </c>
      <c r="DF8" s="35"/>
      <c r="DG8" s="34">
        <v>12</v>
      </c>
      <c r="DH8" s="35"/>
      <c r="DI8" s="34"/>
      <c r="DJ8" s="35"/>
      <c r="DK8" s="34">
        <v>67</v>
      </c>
      <c r="DL8" s="35"/>
      <c r="DM8" s="34">
        <v>76</v>
      </c>
      <c r="DN8" s="35"/>
      <c r="DO8" s="34">
        <v>19</v>
      </c>
      <c r="DP8" s="35">
        <v>1</v>
      </c>
      <c r="DQ8" s="34">
        <v>81</v>
      </c>
      <c r="DR8" s="35"/>
      <c r="DS8" s="34"/>
      <c r="DT8" s="35"/>
      <c r="DU8" s="34">
        <f t="shared" si="0"/>
        <v>2139</v>
      </c>
      <c r="DV8" s="35">
        <f t="shared" si="1"/>
        <v>32</v>
      </c>
    </row>
    <row r="9" spans="1:126" ht="15.75" customHeight="1" x14ac:dyDescent="0.2">
      <c r="A9" s="132"/>
      <c r="B9" s="33" t="s">
        <v>106</v>
      </c>
      <c r="C9" s="34">
        <v>1</v>
      </c>
      <c r="D9" s="35"/>
      <c r="E9" s="34">
        <v>3</v>
      </c>
      <c r="F9" s="35"/>
      <c r="G9" s="34">
        <v>1</v>
      </c>
      <c r="H9" s="35"/>
      <c r="I9" s="34"/>
      <c r="J9" s="35"/>
      <c r="K9" s="34"/>
      <c r="L9" s="77">
        <v>37</v>
      </c>
      <c r="M9" s="34"/>
      <c r="N9" s="35">
        <v>1</v>
      </c>
      <c r="O9" s="34"/>
      <c r="P9" s="35"/>
      <c r="Q9" s="34"/>
      <c r="R9" s="35"/>
      <c r="S9" s="34"/>
      <c r="T9" s="35"/>
      <c r="U9" s="34"/>
      <c r="V9" s="77">
        <v>4</v>
      </c>
      <c r="W9" s="34">
        <v>14</v>
      </c>
      <c r="X9" s="35"/>
      <c r="Y9" s="34">
        <v>8</v>
      </c>
      <c r="Z9" s="35"/>
      <c r="AA9" s="34">
        <v>10</v>
      </c>
      <c r="AB9" s="35"/>
      <c r="AC9" s="34"/>
      <c r="AD9" s="35"/>
      <c r="AE9" s="34">
        <v>3</v>
      </c>
      <c r="AF9" s="35"/>
      <c r="AG9" s="34">
        <v>1</v>
      </c>
      <c r="AH9" s="35"/>
      <c r="AI9" s="34">
        <v>3</v>
      </c>
      <c r="AJ9" s="35"/>
      <c r="AK9" s="34">
        <v>4</v>
      </c>
      <c r="AL9" s="35"/>
      <c r="AM9" s="34"/>
      <c r="AN9" s="35"/>
      <c r="AO9" s="34">
        <v>5</v>
      </c>
      <c r="AP9" s="35"/>
      <c r="AQ9" s="34">
        <v>2</v>
      </c>
      <c r="AR9" s="35"/>
      <c r="AS9" s="34">
        <v>5</v>
      </c>
      <c r="AT9" s="35"/>
      <c r="AU9" s="34"/>
      <c r="AV9" s="35"/>
      <c r="AW9" s="34">
        <v>8</v>
      </c>
      <c r="AX9" s="35"/>
      <c r="AY9" s="34">
        <v>13</v>
      </c>
      <c r="AZ9" s="35"/>
      <c r="BA9" s="34">
        <v>11</v>
      </c>
      <c r="BB9" s="35"/>
      <c r="BC9" s="34">
        <v>4</v>
      </c>
      <c r="BD9" s="35"/>
      <c r="BE9" s="34"/>
      <c r="BF9" s="35"/>
      <c r="BG9" s="34">
        <v>6</v>
      </c>
      <c r="BH9" s="35"/>
      <c r="BI9" s="34">
        <v>7</v>
      </c>
      <c r="BJ9" s="35"/>
      <c r="BK9" s="34">
        <v>17</v>
      </c>
      <c r="BL9" s="35"/>
      <c r="BM9" s="34">
        <v>14</v>
      </c>
      <c r="BN9" s="35"/>
      <c r="BO9" s="34">
        <v>10</v>
      </c>
      <c r="BP9" s="35"/>
      <c r="BQ9" s="34"/>
      <c r="BR9" s="35"/>
      <c r="BS9" s="34">
        <v>4</v>
      </c>
      <c r="BT9" s="35"/>
      <c r="BU9" s="34">
        <v>2</v>
      </c>
      <c r="BV9" s="35"/>
      <c r="BW9" s="34">
        <v>1</v>
      </c>
      <c r="BX9" s="35"/>
      <c r="BY9" s="34">
        <v>12</v>
      </c>
      <c r="BZ9" s="35"/>
      <c r="CA9" s="34"/>
      <c r="CB9" s="35"/>
      <c r="CC9" s="34"/>
      <c r="CD9" s="35"/>
      <c r="CE9" s="34">
        <v>9</v>
      </c>
      <c r="CF9" s="35"/>
      <c r="CG9" s="34">
        <v>8</v>
      </c>
      <c r="CH9" s="35"/>
      <c r="CI9" s="34">
        <v>10</v>
      </c>
      <c r="CJ9" s="35"/>
      <c r="CK9" s="34">
        <v>7</v>
      </c>
      <c r="CL9" s="35"/>
      <c r="CM9" s="34">
        <v>5</v>
      </c>
      <c r="CN9" s="35"/>
      <c r="CO9" s="34">
        <v>6</v>
      </c>
      <c r="CP9" s="35"/>
      <c r="CQ9" s="34">
        <v>8</v>
      </c>
      <c r="CR9" s="35"/>
      <c r="CS9" s="34">
        <v>6</v>
      </c>
      <c r="CT9" s="35"/>
      <c r="CU9" s="34">
        <v>1</v>
      </c>
      <c r="CV9" s="35"/>
      <c r="CW9" s="34">
        <v>4</v>
      </c>
      <c r="CX9" s="35"/>
      <c r="CY9" s="34">
        <v>2</v>
      </c>
      <c r="CZ9" s="35"/>
      <c r="DA9" s="34">
        <v>14</v>
      </c>
      <c r="DB9" s="35"/>
      <c r="DC9" s="34">
        <v>1</v>
      </c>
      <c r="DD9" s="35"/>
      <c r="DE9" s="34"/>
      <c r="DF9" s="35"/>
      <c r="DG9" s="34">
        <v>8</v>
      </c>
      <c r="DH9" s="35"/>
      <c r="DI9" s="34">
        <v>8</v>
      </c>
      <c r="DJ9" s="35"/>
      <c r="DK9" s="34"/>
      <c r="DL9" s="35"/>
      <c r="DM9" s="34">
        <v>9</v>
      </c>
      <c r="DN9" s="35"/>
      <c r="DO9" s="34">
        <v>1</v>
      </c>
      <c r="DP9" s="35"/>
      <c r="DQ9" s="34">
        <v>1</v>
      </c>
      <c r="DR9" s="35"/>
      <c r="DS9" s="34"/>
      <c r="DT9" s="35"/>
      <c r="DU9" s="34">
        <f t="shared" si="0"/>
        <v>277</v>
      </c>
      <c r="DV9" s="35">
        <f t="shared" si="1"/>
        <v>42</v>
      </c>
    </row>
    <row r="10" spans="1:126" ht="15.75" customHeight="1" x14ac:dyDescent="0.2">
      <c r="A10" s="132"/>
      <c r="B10" s="33" t="s">
        <v>107</v>
      </c>
      <c r="C10" s="34">
        <v>80</v>
      </c>
      <c r="D10" s="35"/>
      <c r="E10" s="34">
        <v>60</v>
      </c>
      <c r="F10" s="35"/>
      <c r="G10" s="34"/>
      <c r="H10" s="35"/>
      <c r="I10" s="34"/>
      <c r="J10" s="35"/>
      <c r="K10" s="34">
        <v>13</v>
      </c>
      <c r="L10" s="35">
        <v>2</v>
      </c>
      <c r="M10" s="34"/>
      <c r="N10" s="35"/>
      <c r="O10" s="34">
        <v>42</v>
      </c>
      <c r="P10" s="35"/>
      <c r="Q10" s="34">
        <v>14</v>
      </c>
      <c r="R10" s="35"/>
      <c r="S10" s="34"/>
      <c r="T10" s="35"/>
      <c r="U10" s="34"/>
      <c r="V10" s="77">
        <v>4</v>
      </c>
      <c r="W10" s="34"/>
      <c r="X10" s="35"/>
      <c r="Y10" s="34">
        <v>21</v>
      </c>
      <c r="Z10" s="35"/>
      <c r="AA10" s="34">
        <v>11</v>
      </c>
      <c r="AB10" s="35"/>
      <c r="AC10" s="34">
        <v>28</v>
      </c>
      <c r="AD10" s="35"/>
      <c r="AE10" s="34"/>
      <c r="AF10" s="35"/>
      <c r="AG10" s="34">
        <v>7</v>
      </c>
      <c r="AH10" s="35"/>
      <c r="AI10" s="34">
        <v>40</v>
      </c>
      <c r="AJ10" s="35"/>
      <c r="AK10" s="34">
        <v>49</v>
      </c>
      <c r="AL10" s="35"/>
      <c r="AM10" s="34">
        <v>86</v>
      </c>
      <c r="AN10" s="35"/>
      <c r="AO10" s="34">
        <v>22</v>
      </c>
      <c r="AP10" s="35"/>
      <c r="AQ10" s="34">
        <v>15</v>
      </c>
      <c r="AR10" s="35"/>
      <c r="AS10" s="34">
        <v>2</v>
      </c>
      <c r="AT10" s="35"/>
      <c r="AU10" s="34">
        <v>12</v>
      </c>
      <c r="AV10" s="35"/>
      <c r="AW10" s="34">
        <v>6</v>
      </c>
      <c r="AX10" s="35"/>
      <c r="AY10" s="34">
        <v>25</v>
      </c>
      <c r="AZ10" s="35"/>
      <c r="BA10" s="34">
        <v>22</v>
      </c>
      <c r="BB10" s="35">
        <v>1</v>
      </c>
      <c r="BC10" s="34">
        <v>15</v>
      </c>
      <c r="BD10" s="35"/>
      <c r="BE10" s="34">
        <v>104</v>
      </c>
      <c r="BF10" s="35">
        <v>1</v>
      </c>
      <c r="BG10" s="34">
        <v>15</v>
      </c>
      <c r="BH10" s="35"/>
      <c r="BI10" s="34">
        <v>109</v>
      </c>
      <c r="BJ10" s="35"/>
      <c r="BK10" s="34">
        <v>15</v>
      </c>
      <c r="BL10" s="35"/>
      <c r="BM10" s="34">
        <v>15</v>
      </c>
      <c r="BN10" s="35"/>
      <c r="BO10" s="34">
        <v>15</v>
      </c>
      <c r="BP10" s="35"/>
      <c r="BQ10" s="34">
        <v>5</v>
      </c>
      <c r="BR10" s="35"/>
      <c r="BS10" s="34">
        <v>40</v>
      </c>
      <c r="BT10" s="35"/>
      <c r="BU10" s="34">
        <v>13</v>
      </c>
      <c r="BV10" s="35"/>
      <c r="BW10" s="34">
        <v>3</v>
      </c>
      <c r="BX10" s="35"/>
      <c r="BY10" s="34">
        <v>15</v>
      </c>
      <c r="BZ10" s="35"/>
      <c r="CA10" s="34">
        <v>98</v>
      </c>
      <c r="CB10" s="35"/>
      <c r="CC10" s="34">
        <v>93</v>
      </c>
      <c r="CD10" s="35"/>
      <c r="CE10" s="34">
        <v>24</v>
      </c>
      <c r="CF10" s="35"/>
      <c r="CG10" s="34">
        <v>23</v>
      </c>
      <c r="CH10" s="35"/>
      <c r="CI10" s="34">
        <v>18</v>
      </c>
      <c r="CJ10" s="35"/>
      <c r="CK10" s="34">
        <v>52</v>
      </c>
      <c r="CL10" s="35"/>
      <c r="CM10" s="34">
        <v>60</v>
      </c>
      <c r="CN10" s="35"/>
      <c r="CO10" s="34">
        <v>35</v>
      </c>
      <c r="CP10" s="35"/>
      <c r="CQ10" s="34">
        <v>7</v>
      </c>
      <c r="CR10" s="35"/>
      <c r="CS10" s="34">
        <v>14</v>
      </c>
      <c r="CT10" s="35"/>
      <c r="CU10" s="34">
        <v>40</v>
      </c>
      <c r="CV10" s="35"/>
      <c r="CW10" s="34">
        <v>56</v>
      </c>
      <c r="CX10" s="35"/>
      <c r="CY10" s="34">
        <v>71</v>
      </c>
      <c r="CZ10" s="35"/>
      <c r="DA10" s="34"/>
      <c r="DB10" s="35"/>
      <c r="DC10" s="34">
        <v>4</v>
      </c>
      <c r="DD10" s="35"/>
      <c r="DE10" s="34">
        <v>5</v>
      </c>
      <c r="DF10" s="35"/>
      <c r="DG10" s="34">
        <v>26</v>
      </c>
      <c r="DH10" s="35"/>
      <c r="DI10" s="34"/>
      <c r="DJ10" s="35"/>
      <c r="DK10" s="34"/>
      <c r="DL10" s="35"/>
      <c r="DM10" s="34"/>
      <c r="DN10" s="35"/>
      <c r="DO10" s="34">
        <v>15</v>
      </c>
      <c r="DP10" s="35"/>
      <c r="DQ10" s="34"/>
      <c r="DR10" s="35"/>
      <c r="DS10" s="34"/>
      <c r="DT10" s="35"/>
      <c r="DU10" s="34">
        <f t="shared" si="0"/>
        <v>1560</v>
      </c>
      <c r="DV10" s="35">
        <f t="shared" si="1"/>
        <v>8</v>
      </c>
    </row>
    <row r="11" spans="1:126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>
        <v>16</v>
      </c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>
        <v>2</v>
      </c>
      <c r="CJ11" s="35">
        <v>2</v>
      </c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34">
        <f t="shared" si="0"/>
        <v>18</v>
      </c>
      <c r="DV11" s="35">
        <f t="shared" si="1"/>
        <v>2</v>
      </c>
    </row>
    <row r="12" spans="1:126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>
        <v>1</v>
      </c>
      <c r="R12" s="35"/>
      <c r="S12" s="34"/>
      <c r="T12" s="35"/>
      <c r="U12" s="34"/>
      <c r="V12" s="35"/>
      <c r="W12" s="34">
        <v>1</v>
      </c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>
        <v>1</v>
      </c>
      <c r="AT12" s="35"/>
      <c r="AU12" s="34"/>
      <c r="AV12" s="35"/>
      <c r="AW12" s="34"/>
      <c r="AX12" s="35"/>
      <c r="AY12" s="34"/>
      <c r="AZ12" s="35"/>
      <c r="BA12" s="34"/>
      <c r="BB12" s="35"/>
      <c r="BC12" s="34">
        <v>2</v>
      </c>
      <c r="BD12" s="35"/>
      <c r="BE12" s="34"/>
      <c r="BF12" s="35"/>
      <c r="BG12" s="34">
        <v>1</v>
      </c>
      <c r="BH12" s="35"/>
      <c r="BI12" s="34">
        <v>1</v>
      </c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>
        <v>3</v>
      </c>
      <c r="BV12" s="35"/>
      <c r="BW12" s="34"/>
      <c r="BX12" s="35"/>
      <c r="BY12" s="34">
        <v>2</v>
      </c>
      <c r="BZ12" s="35"/>
      <c r="CA12" s="34"/>
      <c r="CB12" s="35"/>
      <c r="CC12" s="34"/>
      <c r="CD12" s="35"/>
      <c r="CE12" s="34">
        <v>1</v>
      </c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>
        <v>5</v>
      </c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34">
        <f t="shared" si="0"/>
        <v>18</v>
      </c>
      <c r="DV12" s="35">
        <f t="shared" si="1"/>
        <v>0</v>
      </c>
    </row>
    <row r="13" spans="1:126" ht="15.75" customHeight="1" x14ac:dyDescent="0.2">
      <c r="A13" s="132"/>
      <c r="B13" s="33" t="s">
        <v>110</v>
      </c>
      <c r="C13" s="34"/>
      <c r="D13" s="35"/>
      <c r="E13" s="34"/>
      <c r="F13" s="35"/>
      <c r="G13" s="34">
        <v>1</v>
      </c>
      <c r="H13" s="35"/>
      <c r="I13" s="34"/>
      <c r="J13" s="35"/>
      <c r="K13" s="34"/>
      <c r="L13" s="35"/>
      <c r="M13" s="34"/>
      <c r="N13" s="35">
        <v>2</v>
      </c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>
        <v>1</v>
      </c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>
        <v>2</v>
      </c>
      <c r="BS13" s="34">
        <v>1</v>
      </c>
      <c r="BT13" s="35"/>
      <c r="BU13" s="34"/>
      <c r="BV13" s="35"/>
      <c r="BW13" s="34"/>
      <c r="BX13" s="35"/>
      <c r="BY13" s="34">
        <v>1</v>
      </c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34">
        <f t="shared" si="0"/>
        <v>4</v>
      </c>
      <c r="DV13" s="35">
        <f t="shared" si="1"/>
        <v>4</v>
      </c>
    </row>
    <row r="14" spans="1:126" ht="15.75" customHeight="1" x14ac:dyDescent="0.2">
      <c r="A14" s="132"/>
      <c r="B14" s="33" t="s">
        <v>111</v>
      </c>
      <c r="C14" s="34">
        <v>1</v>
      </c>
      <c r="D14" s="35">
        <v>1</v>
      </c>
      <c r="E14" s="34">
        <v>2</v>
      </c>
      <c r="F14" s="35">
        <v>1</v>
      </c>
      <c r="G14" s="34"/>
      <c r="H14" s="35">
        <v>14</v>
      </c>
      <c r="I14" s="34">
        <v>19</v>
      </c>
      <c r="J14" s="35">
        <v>30</v>
      </c>
      <c r="K14" s="34">
        <v>13</v>
      </c>
      <c r="L14" s="35"/>
      <c r="M14" s="34"/>
      <c r="N14" s="35">
        <v>12</v>
      </c>
      <c r="O14" s="34"/>
      <c r="P14" s="35"/>
      <c r="Q14" s="34"/>
      <c r="R14" s="35">
        <v>4</v>
      </c>
      <c r="S14" s="34">
        <v>13</v>
      </c>
      <c r="T14" s="35"/>
      <c r="U14" s="34"/>
      <c r="V14" s="35"/>
      <c r="W14" s="34"/>
      <c r="X14" s="35">
        <v>6</v>
      </c>
      <c r="Y14" s="34">
        <v>1</v>
      </c>
      <c r="Z14" s="35">
        <v>3</v>
      </c>
      <c r="AA14" s="34"/>
      <c r="AB14" s="35"/>
      <c r="AC14" s="34"/>
      <c r="AD14" s="35"/>
      <c r="AE14" s="34">
        <v>2</v>
      </c>
      <c r="AF14" s="35">
        <v>1</v>
      </c>
      <c r="AG14" s="34">
        <v>3</v>
      </c>
      <c r="AH14" s="35">
        <v>1</v>
      </c>
      <c r="AI14" s="34">
        <v>2</v>
      </c>
      <c r="AJ14" s="35">
        <v>2</v>
      </c>
      <c r="AK14" s="34">
        <v>1</v>
      </c>
      <c r="AL14" s="35"/>
      <c r="AM14" s="34">
        <v>2</v>
      </c>
      <c r="AN14" s="35"/>
      <c r="AO14" s="34"/>
      <c r="AP14" s="35"/>
      <c r="AQ14" s="34">
        <v>3</v>
      </c>
      <c r="AR14" s="35">
        <v>1</v>
      </c>
      <c r="AS14" s="34">
        <v>1</v>
      </c>
      <c r="AT14" s="35"/>
      <c r="AU14" s="34"/>
      <c r="AV14" s="35"/>
      <c r="AW14" s="34"/>
      <c r="AX14" s="35">
        <v>1</v>
      </c>
      <c r="AY14" s="34">
        <v>2</v>
      </c>
      <c r="AZ14" s="35"/>
      <c r="BA14" s="34">
        <v>2</v>
      </c>
      <c r="BB14" s="35"/>
      <c r="BC14" s="34"/>
      <c r="BD14" s="35">
        <v>1</v>
      </c>
      <c r="BE14" s="34"/>
      <c r="BF14" s="35">
        <v>10</v>
      </c>
      <c r="BG14" s="34"/>
      <c r="BH14" s="35">
        <v>6</v>
      </c>
      <c r="BI14" s="34">
        <v>4</v>
      </c>
      <c r="BJ14" s="35">
        <v>1</v>
      </c>
      <c r="BK14" s="34">
        <v>1</v>
      </c>
      <c r="BL14" s="35">
        <v>5</v>
      </c>
      <c r="BM14" s="34"/>
      <c r="BN14" s="35"/>
      <c r="BO14" s="34">
        <v>2</v>
      </c>
      <c r="BP14" s="35">
        <v>3</v>
      </c>
      <c r="BQ14" s="34">
        <v>3</v>
      </c>
      <c r="BR14" s="35">
        <v>3</v>
      </c>
      <c r="BS14" s="34">
        <v>3</v>
      </c>
      <c r="BT14" s="35">
        <v>4</v>
      </c>
      <c r="BU14" s="34"/>
      <c r="BV14" s="35">
        <v>5</v>
      </c>
      <c r="BW14" s="34"/>
      <c r="BX14" s="35"/>
      <c r="BY14" s="34">
        <v>8</v>
      </c>
      <c r="BZ14" s="35">
        <v>6</v>
      </c>
      <c r="CA14" s="34">
        <v>1</v>
      </c>
      <c r="CB14" s="35"/>
      <c r="CC14" s="34">
        <v>1</v>
      </c>
      <c r="CD14" s="35">
        <v>1</v>
      </c>
      <c r="CE14" s="34">
        <v>2</v>
      </c>
      <c r="CF14" s="35">
        <v>1</v>
      </c>
      <c r="CG14" s="34">
        <v>2</v>
      </c>
      <c r="CH14" s="35">
        <v>3</v>
      </c>
      <c r="CI14" s="34"/>
      <c r="CJ14" s="35"/>
      <c r="CK14" s="34">
        <v>5</v>
      </c>
      <c r="CL14" s="35">
        <v>7</v>
      </c>
      <c r="CM14" s="34"/>
      <c r="CN14" s="35"/>
      <c r="CO14" s="34">
        <v>19</v>
      </c>
      <c r="CP14" s="35">
        <v>14</v>
      </c>
      <c r="CQ14" s="34"/>
      <c r="CR14" s="35">
        <v>9</v>
      </c>
      <c r="CS14" s="34"/>
      <c r="CT14" s="35">
        <v>4</v>
      </c>
      <c r="CU14" s="34"/>
      <c r="CV14" s="35"/>
      <c r="CW14" s="34">
        <v>9</v>
      </c>
      <c r="CX14" s="35">
        <v>4</v>
      </c>
      <c r="CY14" s="34">
        <v>3</v>
      </c>
      <c r="CZ14" s="35">
        <v>2</v>
      </c>
      <c r="DA14" s="34"/>
      <c r="DB14" s="35">
        <v>2</v>
      </c>
      <c r="DC14" s="34"/>
      <c r="DD14" s="35">
        <v>1</v>
      </c>
      <c r="DE14" s="34">
        <v>4</v>
      </c>
      <c r="DF14" s="35">
        <v>2</v>
      </c>
      <c r="DG14" s="34">
        <v>3</v>
      </c>
      <c r="DH14" s="35">
        <v>1</v>
      </c>
      <c r="DI14" s="34">
        <v>9</v>
      </c>
      <c r="DJ14" s="35">
        <v>14</v>
      </c>
      <c r="DK14" s="34">
        <v>3</v>
      </c>
      <c r="DL14" s="35">
        <v>1</v>
      </c>
      <c r="DM14" s="34">
        <v>4</v>
      </c>
      <c r="DN14" s="35">
        <v>1</v>
      </c>
      <c r="DO14" s="34"/>
      <c r="DP14" s="35">
        <v>3</v>
      </c>
      <c r="DQ14" s="34"/>
      <c r="DR14" s="35">
        <v>7</v>
      </c>
      <c r="DS14" s="34"/>
      <c r="DT14" s="35"/>
      <c r="DU14" s="34">
        <f t="shared" si="0"/>
        <v>153</v>
      </c>
      <c r="DV14" s="35">
        <f t="shared" si="1"/>
        <v>198</v>
      </c>
    </row>
    <row r="15" spans="1:126" ht="15.75" customHeight="1" x14ac:dyDescent="0.2">
      <c r="A15" s="132"/>
      <c r="B15" s="33" t="s">
        <v>112</v>
      </c>
      <c r="C15" s="34">
        <v>1</v>
      </c>
      <c r="D15" s="35"/>
      <c r="E15" s="34"/>
      <c r="F15" s="35"/>
      <c r="G15" s="34"/>
      <c r="H15" s="35">
        <v>1</v>
      </c>
      <c r="I15" s="34"/>
      <c r="J15" s="35"/>
      <c r="K15" s="34"/>
      <c r="L15" s="35"/>
      <c r="M15" s="34"/>
      <c r="N15" s="35"/>
      <c r="O15" s="34"/>
      <c r="P15" s="35"/>
      <c r="Q15" s="34">
        <v>3</v>
      </c>
      <c r="R15" s="35"/>
      <c r="S15" s="34"/>
      <c r="T15" s="35"/>
      <c r="U15" s="34"/>
      <c r="V15" s="35"/>
      <c r="W15" s="34">
        <v>6</v>
      </c>
      <c r="X15" s="35"/>
      <c r="Y15" s="34"/>
      <c r="Z15" s="35"/>
      <c r="AA15" s="34"/>
      <c r="AB15" s="35"/>
      <c r="AC15" s="34"/>
      <c r="AD15" s="35"/>
      <c r="AE15" s="34"/>
      <c r="AF15" s="35"/>
      <c r="AG15" s="34">
        <v>2</v>
      </c>
      <c r="AH15" s="35"/>
      <c r="AI15" s="34">
        <v>1</v>
      </c>
      <c r="AJ15" s="35"/>
      <c r="AK15" s="34">
        <v>1</v>
      </c>
      <c r="AL15" s="35"/>
      <c r="AM15" s="34">
        <v>1</v>
      </c>
      <c r="AN15" s="35"/>
      <c r="AO15" s="34"/>
      <c r="AP15" s="35"/>
      <c r="AQ15" s="34">
        <v>2</v>
      </c>
      <c r="AR15" s="35"/>
      <c r="AS15" s="34">
        <v>2</v>
      </c>
      <c r="AT15" s="35"/>
      <c r="AU15" s="34"/>
      <c r="AV15" s="35"/>
      <c r="AW15" s="34"/>
      <c r="AX15" s="35"/>
      <c r="AY15" s="34">
        <v>5</v>
      </c>
      <c r="AZ15" s="35"/>
      <c r="BA15" s="34">
        <v>1</v>
      </c>
      <c r="BB15" s="35">
        <v>1</v>
      </c>
      <c r="BC15" s="34">
        <v>5</v>
      </c>
      <c r="BD15" s="35"/>
      <c r="BE15" s="34">
        <v>2</v>
      </c>
      <c r="BF15" s="35">
        <v>1</v>
      </c>
      <c r="BG15" s="34">
        <v>1</v>
      </c>
      <c r="BH15" s="35"/>
      <c r="BI15" s="34"/>
      <c r="BJ15" s="35"/>
      <c r="BK15" s="34"/>
      <c r="BL15" s="35"/>
      <c r="BM15" s="34"/>
      <c r="BN15" s="35"/>
      <c r="BO15" s="34">
        <v>2</v>
      </c>
      <c r="BP15" s="35"/>
      <c r="BQ15" s="34"/>
      <c r="BR15" s="35"/>
      <c r="BS15" s="34">
        <v>2</v>
      </c>
      <c r="BT15" s="35"/>
      <c r="BU15" s="34">
        <v>6</v>
      </c>
      <c r="BV15" s="35">
        <v>2</v>
      </c>
      <c r="BW15" s="34">
        <v>3</v>
      </c>
      <c r="BX15" s="35">
        <v>1</v>
      </c>
      <c r="BY15" s="34">
        <v>3</v>
      </c>
      <c r="BZ15" s="35"/>
      <c r="CA15" s="34"/>
      <c r="CB15" s="35"/>
      <c r="CC15" s="34"/>
      <c r="CD15" s="35"/>
      <c r="CE15" s="34">
        <v>3</v>
      </c>
      <c r="CF15" s="35"/>
      <c r="CG15" s="34"/>
      <c r="CH15" s="35"/>
      <c r="CI15" s="34"/>
      <c r="CJ15" s="35">
        <v>1</v>
      </c>
      <c r="CK15" s="34"/>
      <c r="CL15" s="35"/>
      <c r="CM15" s="34"/>
      <c r="CN15" s="35"/>
      <c r="CO15" s="34">
        <v>2</v>
      </c>
      <c r="CP15" s="35"/>
      <c r="CQ15" s="34">
        <v>1</v>
      </c>
      <c r="CR15" s="35">
        <v>1</v>
      </c>
      <c r="CS15" s="34"/>
      <c r="CT15" s="35">
        <v>4</v>
      </c>
      <c r="CU15" s="34">
        <v>3</v>
      </c>
      <c r="CV15" s="35"/>
      <c r="CW15" s="34"/>
      <c r="CX15" s="35"/>
      <c r="CY15" s="34"/>
      <c r="CZ15" s="35"/>
      <c r="DA15" s="34"/>
      <c r="DB15" s="35"/>
      <c r="DC15" s="34">
        <v>6</v>
      </c>
      <c r="DD15" s="35"/>
      <c r="DE15" s="34"/>
      <c r="DF15" s="35"/>
      <c r="DG15" s="34">
        <v>1</v>
      </c>
      <c r="DH15" s="35">
        <v>1</v>
      </c>
      <c r="DI15" s="34"/>
      <c r="DJ15" s="35"/>
      <c r="DK15" s="34">
        <v>4</v>
      </c>
      <c r="DL15" s="35"/>
      <c r="DM15" s="34"/>
      <c r="DN15" s="35"/>
      <c r="DO15" s="34"/>
      <c r="DP15" s="35"/>
      <c r="DQ15" s="34"/>
      <c r="DR15" s="35"/>
      <c r="DS15" s="34"/>
      <c r="DT15" s="35"/>
      <c r="DU15" s="34">
        <f t="shared" si="0"/>
        <v>69</v>
      </c>
      <c r="DV15" s="35">
        <f t="shared" si="1"/>
        <v>13</v>
      </c>
    </row>
    <row r="16" spans="1:126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>
        <v>4</v>
      </c>
      <c r="AV16" s="35"/>
      <c r="AW16" s="34">
        <v>2</v>
      </c>
      <c r="AX16" s="35"/>
      <c r="AY16" s="34">
        <v>1</v>
      </c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>
        <v>1</v>
      </c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34">
        <f t="shared" si="0"/>
        <v>8</v>
      </c>
      <c r="DV16" s="35">
        <f t="shared" si="1"/>
        <v>0</v>
      </c>
    </row>
    <row r="17" spans="1:126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>
        <v>1</v>
      </c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>
        <v>11</v>
      </c>
      <c r="AV17" s="35"/>
      <c r="AW17" s="34">
        <v>1</v>
      </c>
      <c r="AX17" s="35"/>
      <c r="AY17" s="34"/>
      <c r="AZ17" s="35"/>
      <c r="BA17" s="34"/>
      <c r="BB17" s="35"/>
      <c r="BC17" s="34"/>
      <c r="BD17" s="35"/>
      <c r="BE17" s="34"/>
      <c r="BF17" s="35">
        <v>1</v>
      </c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>
        <v>3</v>
      </c>
      <c r="CX17" s="35"/>
      <c r="CY17" s="34">
        <v>7</v>
      </c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34">
        <f t="shared" si="0"/>
        <v>23</v>
      </c>
      <c r="DV17" s="35">
        <f t="shared" si="1"/>
        <v>1</v>
      </c>
    </row>
    <row r="18" spans="1:126" ht="15.75" customHeight="1" x14ac:dyDescent="0.2">
      <c r="A18" s="132"/>
      <c r="B18" s="33" t="s">
        <v>115</v>
      </c>
      <c r="C18" s="34"/>
      <c r="D18" s="35"/>
      <c r="E18" s="34">
        <v>12</v>
      </c>
      <c r="F18" s="35"/>
      <c r="G18" s="34"/>
      <c r="H18" s="35"/>
      <c r="I18" s="34"/>
      <c r="J18" s="35"/>
      <c r="K18" s="34"/>
      <c r="L18" s="78">
        <v>3</v>
      </c>
      <c r="M18" s="34"/>
      <c r="N18" s="35">
        <v>3</v>
      </c>
      <c r="O18" s="34"/>
      <c r="P18" s="35"/>
      <c r="Q18" s="34"/>
      <c r="R18" s="35"/>
      <c r="S18" s="34"/>
      <c r="T18" s="35"/>
      <c r="U18" s="34"/>
      <c r="V18" s="35"/>
      <c r="W18" s="34">
        <v>23</v>
      </c>
      <c r="X18" s="35"/>
      <c r="Y18" s="34"/>
      <c r="Z18" s="35"/>
      <c r="AA18" s="34">
        <v>4</v>
      </c>
      <c r="AB18" s="35"/>
      <c r="AC18" s="34">
        <v>2</v>
      </c>
      <c r="AD18" s="35"/>
      <c r="AE18" s="34"/>
      <c r="AF18" s="35"/>
      <c r="AG18" s="34">
        <v>33</v>
      </c>
      <c r="AH18" s="35"/>
      <c r="AI18" s="34">
        <v>1</v>
      </c>
      <c r="AJ18" s="35"/>
      <c r="AK18" s="34"/>
      <c r="AL18" s="35"/>
      <c r="AM18" s="34">
        <v>2</v>
      </c>
      <c r="AN18" s="35"/>
      <c r="AO18" s="34"/>
      <c r="AP18" s="35"/>
      <c r="AQ18" s="34">
        <v>2</v>
      </c>
      <c r="AR18" s="35"/>
      <c r="AS18" s="34">
        <v>5</v>
      </c>
      <c r="AT18" s="35"/>
      <c r="AU18" s="34">
        <v>4</v>
      </c>
      <c r="AV18" s="35"/>
      <c r="AW18" s="34">
        <v>1</v>
      </c>
      <c r="AX18" s="35"/>
      <c r="AY18" s="34">
        <v>15</v>
      </c>
      <c r="AZ18" s="35"/>
      <c r="BA18" s="34">
        <v>6</v>
      </c>
      <c r="BB18" s="35"/>
      <c r="BC18" s="34">
        <v>68</v>
      </c>
      <c r="BD18" s="35"/>
      <c r="BE18" s="34">
        <v>5</v>
      </c>
      <c r="BF18" s="35"/>
      <c r="BG18" s="34">
        <v>6</v>
      </c>
      <c r="BH18" s="35"/>
      <c r="BI18" s="34">
        <v>1</v>
      </c>
      <c r="BJ18" s="35"/>
      <c r="BK18" s="34">
        <v>1</v>
      </c>
      <c r="BL18" s="35"/>
      <c r="BM18" s="34">
        <v>2</v>
      </c>
      <c r="BN18" s="35"/>
      <c r="BO18" s="34">
        <v>7</v>
      </c>
      <c r="BP18" s="35"/>
      <c r="BQ18" s="34">
        <v>1</v>
      </c>
      <c r="BR18" s="35"/>
      <c r="BS18" s="34">
        <v>39</v>
      </c>
      <c r="BT18" s="35"/>
      <c r="BU18" s="34">
        <v>8</v>
      </c>
      <c r="BV18" s="35"/>
      <c r="BW18" s="34">
        <v>4</v>
      </c>
      <c r="BX18" s="35"/>
      <c r="BY18" s="34">
        <v>7</v>
      </c>
      <c r="BZ18" s="35"/>
      <c r="CA18" s="34"/>
      <c r="CB18" s="35"/>
      <c r="CC18" s="34"/>
      <c r="CD18" s="35"/>
      <c r="CE18" s="34"/>
      <c r="CF18" s="35"/>
      <c r="CG18" s="34">
        <v>5</v>
      </c>
      <c r="CH18" s="35"/>
      <c r="CI18" s="34">
        <v>4</v>
      </c>
      <c r="CJ18" s="35"/>
      <c r="CK18" s="34">
        <v>1</v>
      </c>
      <c r="CL18" s="35"/>
      <c r="CM18" s="34">
        <v>2</v>
      </c>
      <c r="CN18" s="35"/>
      <c r="CO18" s="34">
        <v>2</v>
      </c>
      <c r="CP18" s="35"/>
      <c r="CQ18" s="34">
        <v>4</v>
      </c>
      <c r="CR18" s="35"/>
      <c r="CS18" s="34">
        <v>5</v>
      </c>
      <c r="CT18" s="35"/>
      <c r="CU18" s="34"/>
      <c r="CV18" s="35"/>
      <c r="CW18" s="34"/>
      <c r="CX18" s="35"/>
      <c r="CY18" s="34"/>
      <c r="CZ18" s="35"/>
      <c r="DA18" s="34">
        <v>3</v>
      </c>
      <c r="DB18" s="35"/>
      <c r="DC18" s="34"/>
      <c r="DD18" s="35"/>
      <c r="DE18" s="34"/>
      <c r="DF18" s="35"/>
      <c r="DG18" s="34">
        <v>13</v>
      </c>
      <c r="DH18" s="35"/>
      <c r="DI18" s="34">
        <v>5</v>
      </c>
      <c r="DJ18" s="35"/>
      <c r="DK18" s="34">
        <v>3</v>
      </c>
      <c r="DL18" s="35"/>
      <c r="DM18" s="34">
        <v>9</v>
      </c>
      <c r="DN18" s="35"/>
      <c r="DO18" s="34"/>
      <c r="DP18" s="35"/>
      <c r="DQ18" s="34">
        <v>6</v>
      </c>
      <c r="DR18" s="35"/>
      <c r="DS18" s="34"/>
      <c r="DT18" s="35"/>
      <c r="DU18" s="34">
        <f t="shared" si="0"/>
        <v>321</v>
      </c>
      <c r="DV18" s="35">
        <f t="shared" si="1"/>
        <v>6</v>
      </c>
    </row>
    <row r="19" spans="1:126" ht="15.75" customHeight="1" x14ac:dyDescent="0.2">
      <c r="A19" s="132"/>
      <c r="B19" s="33" t="s">
        <v>116</v>
      </c>
      <c r="C19" s="34"/>
      <c r="D19" s="35"/>
      <c r="E19" s="34">
        <v>3</v>
      </c>
      <c r="F19" s="35"/>
      <c r="G19" s="34"/>
      <c r="H19" s="35"/>
      <c r="I19" s="34"/>
      <c r="J19" s="35">
        <v>1</v>
      </c>
      <c r="K19" s="34">
        <v>1</v>
      </c>
      <c r="L19" s="35"/>
      <c r="M19" s="34"/>
      <c r="N19" s="35"/>
      <c r="O19" s="79">
        <v>65</v>
      </c>
      <c r="P19" s="35"/>
      <c r="Q19" s="34"/>
      <c r="R19" s="35"/>
      <c r="S19" s="79">
        <v>35</v>
      </c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>
        <v>1</v>
      </c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>
        <v>1</v>
      </c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34">
        <f t="shared" si="0"/>
        <v>106</v>
      </c>
      <c r="DV19" s="35">
        <f t="shared" si="1"/>
        <v>1</v>
      </c>
    </row>
    <row r="20" spans="1:126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>
        <v>1</v>
      </c>
      <c r="K20" s="79">
        <v>17</v>
      </c>
      <c r="L20" s="35"/>
      <c r="M20" s="34"/>
      <c r="N20" s="35"/>
      <c r="O20" s="34"/>
      <c r="P20" s="35"/>
      <c r="Q20" s="34"/>
      <c r="R20" s="35"/>
      <c r="S20" s="34">
        <v>3</v>
      </c>
      <c r="T20" s="35"/>
      <c r="U20" s="34"/>
      <c r="V20" s="77">
        <v>80</v>
      </c>
      <c r="W20" s="34"/>
      <c r="X20" s="35"/>
      <c r="Y20" s="34"/>
      <c r="Z20" s="35"/>
      <c r="AA20" s="34"/>
      <c r="AB20" s="35"/>
      <c r="AC20" s="34"/>
      <c r="AD20" s="35"/>
      <c r="AE20" s="34">
        <v>3</v>
      </c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>
        <v>1</v>
      </c>
      <c r="AZ20" s="35"/>
      <c r="BA20" s="34">
        <v>8</v>
      </c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>
        <v>2</v>
      </c>
      <c r="CX20" s="35"/>
      <c r="CY20" s="34">
        <v>1</v>
      </c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34">
        <f t="shared" si="0"/>
        <v>35</v>
      </c>
      <c r="DV20" s="35">
        <f t="shared" si="1"/>
        <v>81</v>
      </c>
    </row>
    <row r="21" spans="1:126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>
        <v>1</v>
      </c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>
        <v>1</v>
      </c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>
        <v>1</v>
      </c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34">
        <f t="shared" si="0"/>
        <v>3</v>
      </c>
      <c r="DV21" s="35">
        <f t="shared" si="1"/>
        <v>0</v>
      </c>
    </row>
    <row r="22" spans="1:126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>
        <v>1</v>
      </c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34">
        <f t="shared" si="0"/>
        <v>0</v>
      </c>
      <c r="DV22" s="35">
        <f t="shared" si="1"/>
        <v>1</v>
      </c>
    </row>
    <row r="23" spans="1:126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>
        <v>5</v>
      </c>
      <c r="BF23" s="77">
        <v>3</v>
      </c>
      <c r="BG23" s="34"/>
      <c r="BH23" s="35"/>
      <c r="BI23" s="34"/>
      <c r="BJ23" s="35"/>
      <c r="BK23" s="34"/>
      <c r="BL23" s="35"/>
      <c r="BM23" s="34">
        <v>1</v>
      </c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34">
        <f t="shared" si="0"/>
        <v>6</v>
      </c>
      <c r="DV23" s="35">
        <f t="shared" si="1"/>
        <v>3</v>
      </c>
    </row>
    <row r="24" spans="1:126" ht="15.75" customHeight="1" x14ac:dyDescent="0.2">
      <c r="A24" s="132"/>
      <c r="B24" s="33" t="s">
        <v>121</v>
      </c>
      <c r="C24" s="34">
        <v>5</v>
      </c>
      <c r="D24" s="35"/>
      <c r="E24" s="34">
        <v>9</v>
      </c>
      <c r="F24" s="35"/>
      <c r="G24" s="34"/>
      <c r="H24" s="35"/>
      <c r="I24" s="34"/>
      <c r="J24" s="35">
        <v>1</v>
      </c>
      <c r="K24" s="34"/>
      <c r="L24" s="77">
        <v>3</v>
      </c>
      <c r="M24" s="34">
        <v>11</v>
      </c>
      <c r="N24" s="35"/>
      <c r="O24" s="34"/>
      <c r="P24" s="35"/>
      <c r="Q24" s="34">
        <v>6</v>
      </c>
      <c r="R24" s="35"/>
      <c r="S24" s="34">
        <v>7</v>
      </c>
      <c r="T24" s="35"/>
      <c r="U24" s="34">
        <v>7</v>
      </c>
      <c r="V24" s="35"/>
      <c r="W24" s="34">
        <v>8</v>
      </c>
      <c r="X24" s="35"/>
      <c r="Y24" s="34">
        <v>7</v>
      </c>
      <c r="Z24" s="35"/>
      <c r="AA24" s="34">
        <v>7</v>
      </c>
      <c r="AB24" s="35"/>
      <c r="AC24" s="34"/>
      <c r="AD24" s="35"/>
      <c r="AE24" s="34">
        <v>1</v>
      </c>
      <c r="AF24" s="35"/>
      <c r="AG24" s="34">
        <v>3</v>
      </c>
      <c r="AH24" s="35"/>
      <c r="AI24" s="34"/>
      <c r="AJ24" s="35"/>
      <c r="AK24" s="34">
        <v>1</v>
      </c>
      <c r="AL24" s="35"/>
      <c r="AM24" s="34">
        <v>2</v>
      </c>
      <c r="AN24" s="35"/>
      <c r="AO24" s="34">
        <v>1</v>
      </c>
      <c r="AP24" s="35"/>
      <c r="AQ24" s="34">
        <v>4</v>
      </c>
      <c r="AR24" s="35"/>
      <c r="AS24" s="34">
        <v>4</v>
      </c>
      <c r="AT24" s="35"/>
      <c r="AU24" s="34">
        <v>1</v>
      </c>
      <c r="AV24" s="35"/>
      <c r="AW24" s="34">
        <v>4</v>
      </c>
      <c r="AX24" s="35"/>
      <c r="AY24" s="34">
        <v>11</v>
      </c>
      <c r="AZ24" s="35"/>
      <c r="BA24" s="34">
        <v>2</v>
      </c>
      <c r="BB24" s="35"/>
      <c r="BC24" s="34">
        <v>10</v>
      </c>
      <c r="BD24" s="35"/>
      <c r="BE24" s="34">
        <v>1</v>
      </c>
      <c r="BF24" s="35"/>
      <c r="BG24" s="34"/>
      <c r="BH24" s="35">
        <v>2</v>
      </c>
      <c r="BI24" s="34"/>
      <c r="BJ24" s="35"/>
      <c r="BK24" s="34">
        <v>4</v>
      </c>
      <c r="BL24" s="35"/>
      <c r="BM24" s="34">
        <v>2</v>
      </c>
      <c r="BN24" s="35"/>
      <c r="BO24" s="34"/>
      <c r="BP24" s="35"/>
      <c r="BQ24" s="34">
        <v>3</v>
      </c>
      <c r="BR24" s="35"/>
      <c r="BS24" s="34">
        <v>5</v>
      </c>
      <c r="BT24" s="35"/>
      <c r="BU24" s="34">
        <v>20</v>
      </c>
      <c r="BV24" s="35"/>
      <c r="BW24" s="34">
        <v>4</v>
      </c>
      <c r="BX24" s="35"/>
      <c r="BY24" s="34">
        <v>8</v>
      </c>
      <c r="BZ24" s="35"/>
      <c r="CA24" s="34"/>
      <c r="CB24" s="35"/>
      <c r="CC24" s="34">
        <v>1</v>
      </c>
      <c r="CD24" s="35"/>
      <c r="CE24" s="34">
        <v>5</v>
      </c>
      <c r="CF24" s="35"/>
      <c r="CG24" s="34">
        <v>5</v>
      </c>
      <c r="CH24" s="35"/>
      <c r="CI24" s="34">
        <v>5</v>
      </c>
      <c r="CJ24" s="35"/>
      <c r="CK24" s="34">
        <v>8</v>
      </c>
      <c r="CL24" s="35"/>
      <c r="CM24" s="34">
        <v>6</v>
      </c>
      <c r="CN24" s="35"/>
      <c r="CO24" s="34">
        <v>5</v>
      </c>
      <c r="CP24" s="35"/>
      <c r="CQ24" s="34">
        <v>2</v>
      </c>
      <c r="CR24" s="35"/>
      <c r="CS24" s="34">
        <v>2</v>
      </c>
      <c r="CT24" s="35"/>
      <c r="CU24" s="34"/>
      <c r="CV24" s="35"/>
      <c r="CW24" s="34">
        <v>1</v>
      </c>
      <c r="CX24" s="35"/>
      <c r="CY24" s="34">
        <v>1</v>
      </c>
      <c r="CZ24" s="35"/>
      <c r="DA24" s="34">
        <v>4</v>
      </c>
      <c r="DB24" s="35"/>
      <c r="DC24" s="34">
        <v>5</v>
      </c>
      <c r="DD24" s="35"/>
      <c r="DE24" s="34">
        <v>7</v>
      </c>
      <c r="DF24" s="35"/>
      <c r="DG24" s="34">
        <v>19</v>
      </c>
      <c r="DH24" s="35"/>
      <c r="DI24" s="34">
        <v>5</v>
      </c>
      <c r="DJ24" s="35"/>
      <c r="DK24" s="34">
        <v>1</v>
      </c>
      <c r="DL24" s="35"/>
      <c r="DM24" s="34">
        <v>3</v>
      </c>
      <c r="DN24" s="35"/>
      <c r="DO24" s="34">
        <v>5</v>
      </c>
      <c r="DP24" s="35"/>
      <c r="DQ24" s="34">
        <v>4</v>
      </c>
      <c r="DR24" s="35"/>
      <c r="DS24" s="34"/>
      <c r="DT24" s="35"/>
      <c r="DU24" s="34">
        <f t="shared" si="0"/>
        <v>252</v>
      </c>
      <c r="DV24" s="35">
        <f t="shared" si="1"/>
        <v>6</v>
      </c>
    </row>
    <row r="25" spans="1:126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>
        <v>1</v>
      </c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>
        <v>1</v>
      </c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>
        <v>4</v>
      </c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>
        <v>2</v>
      </c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>
        <v>1</v>
      </c>
      <c r="CJ25" s="35"/>
      <c r="CK25" s="34"/>
      <c r="CL25" s="35"/>
      <c r="CM25" s="34"/>
      <c r="CN25" s="35"/>
      <c r="CO25" s="34"/>
      <c r="CP25" s="35"/>
      <c r="CQ25" s="34"/>
      <c r="CR25" s="35"/>
      <c r="CS25" s="34">
        <v>1</v>
      </c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>
        <v>2</v>
      </c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34">
        <f t="shared" si="0"/>
        <v>11</v>
      </c>
      <c r="DV25" s="35">
        <f t="shared" si="1"/>
        <v>1</v>
      </c>
    </row>
    <row r="26" spans="1:126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>
        <v>1</v>
      </c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/>
      <c r="CP26" s="38"/>
      <c r="CQ26" s="37"/>
      <c r="CR26" s="38"/>
      <c r="CS26" s="37"/>
      <c r="CT26" s="38"/>
      <c r="CU26" s="37"/>
      <c r="CV26" s="38"/>
      <c r="CW26" s="37"/>
      <c r="CX26" s="38"/>
      <c r="CY26" s="37"/>
      <c r="CZ26" s="38"/>
      <c r="DA26" s="37"/>
      <c r="DB26" s="38"/>
      <c r="DC26" s="37"/>
      <c r="DD26" s="38"/>
      <c r="DE26" s="37"/>
      <c r="DF26" s="38"/>
      <c r="DG26" s="37"/>
      <c r="DH26" s="38"/>
      <c r="DI26" s="37"/>
      <c r="DJ26" s="38"/>
      <c r="DK26" s="37"/>
      <c r="DL26" s="38"/>
      <c r="DM26" s="37"/>
      <c r="DN26" s="38"/>
      <c r="DO26" s="37"/>
      <c r="DP26" s="38"/>
      <c r="DQ26" s="37"/>
      <c r="DR26" s="38"/>
      <c r="DS26" s="37"/>
      <c r="DT26" s="38"/>
      <c r="DU26" s="37">
        <f t="shared" si="0"/>
        <v>1</v>
      </c>
      <c r="DV26" s="38">
        <f t="shared" si="1"/>
        <v>0</v>
      </c>
    </row>
    <row r="27" spans="1:126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/>
      <c r="CP27" s="41"/>
      <c r="CQ27" s="40"/>
      <c r="CR27" s="41"/>
      <c r="CS27" s="40"/>
      <c r="CT27" s="41"/>
      <c r="CU27" s="40"/>
      <c r="CV27" s="41"/>
      <c r="CW27" s="40"/>
      <c r="CX27" s="41"/>
      <c r="CY27" s="40"/>
      <c r="CZ27" s="41"/>
      <c r="DA27" s="40"/>
      <c r="DB27" s="41"/>
      <c r="DC27" s="40"/>
      <c r="DD27" s="41"/>
      <c r="DE27" s="40"/>
      <c r="DF27" s="41"/>
      <c r="DG27" s="40"/>
      <c r="DH27" s="41"/>
      <c r="DI27" s="40"/>
      <c r="DJ27" s="41"/>
      <c r="DK27" s="40"/>
      <c r="DL27" s="41"/>
      <c r="DM27" s="40"/>
      <c r="DN27" s="41"/>
      <c r="DO27" s="40"/>
      <c r="DP27" s="41"/>
      <c r="DQ27" s="40"/>
      <c r="DR27" s="41"/>
      <c r="DS27" s="40"/>
      <c r="DT27" s="41"/>
      <c r="DU27" s="40">
        <f t="shared" si="0"/>
        <v>0</v>
      </c>
      <c r="DV27" s="41">
        <f t="shared" si="1"/>
        <v>0</v>
      </c>
    </row>
    <row r="28" spans="1:126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>
        <v>1</v>
      </c>
      <c r="BH28" s="35"/>
      <c r="BI28" s="34"/>
      <c r="BJ28" s="35"/>
      <c r="BK28" s="34"/>
      <c r="BL28" s="35"/>
      <c r="BM28" s="34"/>
      <c r="BN28" s="35"/>
      <c r="BO28" s="34">
        <v>1</v>
      </c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>
        <v>1</v>
      </c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34">
        <f t="shared" si="0"/>
        <v>3</v>
      </c>
      <c r="DV28" s="35">
        <f t="shared" si="1"/>
        <v>0</v>
      </c>
    </row>
    <row r="29" spans="1:126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>
        <v>1</v>
      </c>
      <c r="L29" s="35"/>
      <c r="M29" s="34"/>
      <c r="N29" s="35"/>
      <c r="O29" s="34">
        <v>1</v>
      </c>
      <c r="P29" s="35"/>
      <c r="Q29" s="34"/>
      <c r="R29" s="35"/>
      <c r="S29" s="34"/>
      <c r="T29" s="35"/>
      <c r="U29" s="34">
        <v>1</v>
      </c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>
        <v>1</v>
      </c>
      <c r="AN29" s="35"/>
      <c r="AO29" s="34"/>
      <c r="AP29" s="35"/>
      <c r="AQ29" s="34"/>
      <c r="AR29" s="35"/>
      <c r="AS29" s="34">
        <v>3</v>
      </c>
      <c r="AT29" s="35"/>
      <c r="AU29" s="34"/>
      <c r="AV29" s="35"/>
      <c r="AW29" s="34"/>
      <c r="AX29" s="35"/>
      <c r="AY29" s="34"/>
      <c r="AZ29" s="35"/>
      <c r="BA29" s="34">
        <v>1</v>
      </c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v>1</v>
      </c>
      <c r="BL29" s="35"/>
      <c r="BM29" s="34"/>
      <c r="BN29" s="35"/>
      <c r="BO29" s="34"/>
      <c r="BP29" s="35"/>
      <c r="BQ29" s="34"/>
      <c r="BR29" s="35"/>
      <c r="BS29" s="34"/>
      <c r="BT29" s="35"/>
      <c r="BU29" s="34">
        <v>13</v>
      </c>
      <c r="BV29" s="35"/>
      <c r="BW29" s="34"/>
      <c r="BX29" s="35"/>
      <c r="BY29" s="34">
        <v>1</v>
      </c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>
        <v>4</v>
      </c>
      <c r="CR29" s="35"/>
      <c r="CS29" s="34">
        <v>7</v>
      </c>
      <c r="CT29" s="35"/>
      <c r="CU29" s="34"/>
      <c r="CV29" s="35"/>
      <c r="CW29" s="34"/>
      <c r="CX29" s="35"/>
      <c r="CY29" s="34">
        <v>1</v>
      </c>
      <c r="CZ29" s="35"/>
      <c r="DA29" s="34"/>
      <c r="DB29" s="35"/>
      <c r="DC29" s="34"/>
      <c r="DD29" s="35"/>
      <c r="DE29" s="34"/>
      <c r="DF29" s="35"/>
      <c r="DG29" s="34">
        <v>1</v>
      </c>
      <c r="DH29" s="35"/>
      <c r="DI29" s="34">
        <v>1</v>
      </c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34">
        <f t="shared" si="0"/>
        <v>37</v>
      </c>
      <c r="DV29" s="35">
        <f t="shared" si="1"/>
        <v>0</v>
      </c>
    </row>
    <row r="30" spans="1:126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>
        <v>1</v>
      </c>
      <c r="L30" s="35"/>
      <c r="M30" s="34"/>
      <c r="N30" s="35"/>
      <c r="O30" s="34">
        <v>1</v>
      </c>
      <c r="P30" s="35"/>
      <c r="Q30" s="34">
        <v>1</v>
      </c>
      <c r="R30" s="35"/>
      <c r="S30" s="34"/>
      <c r="T30" s="35"/>
      <c r="U30" s="34"/>
      <c r="V30" s="35"/>
      <c r="W30" s="34"/>
      <c r="X30" s="35">
        <v>1</v>
      </c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>
        <v>2</v>
      </c>
      <c r="AR30" s="35"/>
      <c r="AS30" s="34">
        <v>6</v>
      </c>
      <c r="AT30" s="35"/>
      <c r="AU30" s="34"/>
      <c r="AV30" s="35"/>
      <c r="AW30" s="34"/>
      <c r="AX30" s="35"/>
      <c r="AY30" s="34">
        <v>4</v>
      </c>
      <c r="AZ30" s="35"/>
      <c r="BA30" s="34">
        <v>8</v>
      </c>
      <c r="BB30" s="35"/>
      <c r="BC30" s="34">
        <v>1</v>
      </c>
      <c r="BD30" s="35"/>
      <c r="BE30" s="34">
        <v>8</v>
      </c>
      <c r="BF30" s="35"/>
      <c r="BG30" s="34">
        <v>2</v>
      </c>
      <c r="BH30" s="35"/>
      <c r="BI30" s="34"/>
      <c r="BJ30" s="35"/>
      <c r="BK30" s="34"/>
      <c r="BL30" s="35"/>
      <c r="BM30" s="34">
        <v>1</v>
      </c>
      <c r="BN30" s="35"/>
      <c r="BO30" s="34">
        <v>4</v>
      </c>
      <c r="BP30" s="35"/>
      <c r="BQ30" s="34"/>
      <c r="BR30" s="35"/>
      <c r="BS30" s="34"/>
      <c r="BT30" s="35"/>
      <c r="BU30" s="34">
        <v>6</v>
      </c>
      <c r="BV30" s="35"/>
      <c r="BW30" s="34">
        <v>1</v>
      </c>
      <c r="BX30" s="35"/>
      <c r="BY30" s="34">
        <v>1</v>
      </c>
      <c r="BZ30" s="35"/>
      <c r="CA30" s="34"/>
      <c r="CB30" s="35"/>
      <c r="CC30" s="34"/>
      <c r="CD30" s="35"/>
      <c r="CE30" s="34"/>
      <c r="CF30" s="35"/>
      <c r="CG30" s="34">
        <v>2</v>
      </c>
      <c r="CH30" s="35"/>
      <c r="CI30" s="34"/>
      <c r="CJ30" s="35"/>
      <c r="CK30" s="34"/>
      <c r="CL30" s="35"/>
      <c r="CM30" s="34"/>
      <c r="CN30" s="35"/>
      <c r="CO30" s="34">
        <v>2</v>
      </c>
      <c r="CP30" s="35"/>
      <c r="CQ30" s="34">
        <v>4</v>
      </c>
      <c r="CR30" s="35"/>
      <c r="CS30" s="34">
        <v>1</v>
      </c>
      <c r="CT30" s="35"/>
      <c r="CU30" s="34"/>
      <c r="CV30" s="35"/>
      <c r="CW30" s="34">
        <v>8</v>
      </c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>
        <v>8</v>
      </c>
      <c r="DJ30" s="35"/>
      <c r="DK30" s="34">
        <v>1</v>
      </c>
      <c r="DL30" s="35"/>
      <c r="DM30" s="34"/>
      <c r="DN30" s="35"/>
      <c r="DO30" s="34">
        <v>2</v>
      </c>
      <c r="DP30" s="35"/>
      <c r="DQ30" s="34"/>
      <c r="DR30" s="35"/>
      <c r="DS30" s="34"/>
      <c r="DT30" s="35"/>
      <c r="DU30" s="34">
        <f t="shared" si="0"/>
        <v>75</v>
      </c>
      <c r="DV30" s="35">
        <f t="shared" si="1"/>
        <v>1</v>
      </c>
    </row>
    <row r="31" spans="1:126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>
        <v>1</v>
      </c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>
        <v>1</v>
      </c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34">
        <f t="shared" si="0"/>
        <v>2</v>
      </c>
      <c r="DV31" s="35">
        <f t="shared" si="1"/>
        <v>0</v>
      </c>
    </row>
    <row r="32" spans="1:126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>
        <v>1</v>
      </c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>
        <v>1</v>
      </c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>
        <v>1</v>
      </c>
      <c r="CJ32" s="35"/>
      <c r="CK32" s="34"/>
      <c r="CL32" s="35"/>
      <c r="CM32" s="34"/>
      <c r="CN32" s="35"/>
      <c r="CO32" s="34"/>
      <c r="CP32" s="35"/>
      <c r="CQ32" s="34">
        <v>5</v>
      </c>
      <c r="CR32" s="35"/>
      <c r="CS32" s="34">
        <v>1</v>
      </c>
      <c r="CT32" s="35"/>
      <c r="CU32" s="34"/>
      <c r="CV32" s="35"/>
      <c r="CW32" s="34">
        <v>2</v>
      </c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>
        <v>1</v>
      </c>
      <c r="DP32" s="35"/>
      <c r="DQ32" s="34"/>
      <c r="DR32" s="35"/>
      <c r="DS32" s="34"/>
      <c r="DT32" s="35"/>
      <c r="DU32" s="34">
        <f t="shared" si="0"/>
        <v>12</v>
      </c>
      <c r="DV32" s="35">
        <f t="shared" si="1"/>
        <v>0</v>
      </c>
    </row>
    <row r="33" spans="1:126" ht="15.75" customHeight="1" x14ac:dyDescent="0.2">
      <c r="A33" s="132"/>
      <c r="B33" s="33" t="s">
        <v>130</v>
      </c>
      <c r="C33" s="34"/>
      <c r="D33" s="35"/>
      <c r="E33" s="34"/>
      <c r="F33" s="35"/>
      <c r="G33" s="34">
        <v>1</v>
      </c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34">
        <f t="shared" si="0"/>
        <v>1</v>
      </c>
      <c r="DV33" s="35">
        <f t="shared" si="1"/>
        <v>0</v>
      </c>
    </row>
    <row r="34" spans="1:126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>
        <v>1</v>
      </c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>
        <v>1</v>
      </c>
      <c r="AB34" s="38"/>
      <c r="AC34" s="37"/>
      <c r="AD34" s="38"/>
      <c r="AE34" s="37"/>
      <c r="AF34" s="38"/>
      <c r="AG34" s="37">
        <v>1</v>
      </c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>
        <v>1</v>
      </c>
      <c r="AT34" s="38"/>
      <c r="AU34" s="37"/>
      <c r="AV34" s="38"/>
      <c r="AW34" s="37"/>
      <c r="AX34" s="38"/>
      <c r="AY34" s="37"/>
      <c r="AZ34" s="38"/>
      <c r="BA34" s="37">
        <v>1</v>
      </c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  <c r="CC34" s="37"/>
      <c r="CD34" s="38"/>
      <c r="CE34" s="37"/>
      <c r="CF34" s="38"/>
      <c r="CG34" s="37"/>
      <c r="CH34" s="38"/>
      <c r="CI34" s="37"/>
      <c r="CJ34" s="38"/>
      <c r="CK34" s="37"/>
      <c r="CL34" s="38"/>
      <c r="CM34" s="37"/>
      <c r="CN34" s="38"/>
      <c r="CO34" s="37"/>
      <c r="CP34" s="38"/>
      <c r="CQ34" s="37">
        <v>3</v>
      </c>
      <c r="CR34" s="38"/>
      <c r="CS34" s="37">
        <v>4</v>
      </c>
      <c r="CT34" s="38"/>
      <c r="CU34" s="37"/>
      <c r="CV34" s="38"/>
      <c r="CW34" s="37"/>
      <c r="CX34" s="38"/>
      <c r="CY34" s="37"/>
      <c r="CZ34" s="38"/>
      <c r="DA34" s="37"/>
      <c r="DB34" s="38"/>
      <c r="DC34" s="37"/>
      <c r="DD34" s="38"/>
      <c r="DE34" s="37"/>
      <c r="DF34" s="38"/>
      <c r="DG34" s="37"/>
      <c r="DH34" s="38"/>
      <c r="DI34" s="37">
        <v>1</v>
      </c>
      <c r="DJ34" s="38"/>
      <c r="DK34" s="37"/>
      <c r="DL34" s="38"/>
      <c r="DM34" s="37"/>
      <c r="DN34" s="38"/>
      <c r="DO34" s="37"/>
      <c r="DP34" s="38"/>
      <c r="DQ34" s="37"/>
      <c r="DR34" s="38"/>
      <c r="DS34" s="37"/>
      <c r="DT34" s="38"/>
      <c r="DU34" s="37">
        <f t="shared" si="0"/>
        <v>13</v>
      </c>
      <c r="DV34" s="38">
        <f t="shared" si="1"/>
        <v>0</v>
      </c>
    </row>
    <row r="35" spans="1:126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>
        <v>1</v>
      </c>
      <c r="BL35" s="35"/>
      <c r="BM35" s="34"/>
      <c r="BN35" s="35"/>
      <c r="BO35" s="34">
        <v>1</v>
      </c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>
        <v>1</v>
      </c>
      <c r="CR35" s="35"/>
      <c r="CS35" s="34"/>
      <c r="CT35" s="35"/>
      <c r="CU35" s="34"/>
      <c r="CV35" s="35"/>
      <c r="CW35" s="34"/>
      <c r="CX35" s="35"/>
      <c r="CY35" s="34"/>
      <c r="CZ35" s="35"/>
      <c r="DA35" s="34">
        <v>1</v>
      </c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34">
        <f t="shared" si="0"/>
        <v>4</v>
      </c>
      <c r="DV35" s="35">
        <f t="shared" si="1"/>
        <v>0</v>
      </c>
    </row>
    <row r="36" spans="1:126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34">
        <f t="shared" si="0"/>
        <v>0</v>
      </c>
      <c r="DV36" s="35">
        <f t="shared" si="1"/>
        <v>0</v>
      </c>
    </row>
    <row r="37" spans="1:126" ht="15.75" customHeight="1" x14ac:dyDescent="0.2">
      <c r="A37" s="132"/>
      <c r="B37" s="56" t="s">
        <v>157</v>
      </c>
      <c r="C37" s="82"/>
      <c r="D37" s="83"/>
      <c r="E37" s="82"/>
      <c r="F37" s="83"/>
      <c r="G37" s="82"/>
      <c r="H37" s="83"/>
      <c r="I37" s="82"/>
      <c r="J37" s="83"/>
      <c r="K37" s="82"/>
      <c r="L37" s="83"/>
      <c r="M37" s="82">
        <v>2</v>
      </c>
      <c r="N37" s="83"/>
      <c r="O37" s="82">
        <v>2</v>
      </c>
      <c r="P37" s="83"/>
      <c r="Q37" s="82">
        <v>4</v>
      </c>
      <c r="R37" s="83"/>
      <c r="S37" s="82"/>
      <c r="T37" s="83"/>
      <c r="U37" s="82"/>
      <c r="V37" s="83"/>
      <c r="W37" s="82">
        <v>5</v>
      </c>
      <c r="X37" s="83"/>
      <c r="Y37" s="82"/>
      <c r="Z37" s="83"/>
      <c r="AA37" s="82"/>
      <c r="AB37" s="83"/>
      <c r="AC37" s="82"/>
      <c r="AD37" s="83"/>
      <c r="AE37" s="82"/>
      <c r="AF37" s="83"/>
      <c r="AG37" s="82">
        <v>7</v>
      </c>
      <c r="AH37" s="83"/>
      <c r="AI37" s="82"/>
      <c r="AJ37" s="83"/>
      <c r="AK37" s="82"/>
      <c r="AL37" s="83"/>
      <c r="AM37" s="82"/>
      <c r="AN37" s="83"/>
      <c r="AO37" s="82"/>
      <c r="AP37" s="83"/>
      <c r="AQ37" s="82"/>
      <c r="AR37" s="83"/>
      <c r="AS37" s="82"/>
      <c r="AT37" s="83"/>
      <c r="AU37" s="82"/>
      <c r="AV37" s="83"/>
      <c r="AW37" s="82"/>
      <c r="AX37" s="83"/>
      <c r="AY37" s="82"/>
      <c r="AZ37" s="83"/>
      <c r="BA37" s="82"/>
      <c r="BB37" s="83"/>
      <c r="BC37" s="82">
        <v>1</v>
      </c>
      <c r="BD37" s="83"/>
      <c r="BE37" s="82">
        <v>35</v>
      </c>
      <c r="BF37" s="83"/>
      <c r="BG37" s="82"/>
      <c r="BH37" s="83"/>
      <c r="BI37" s="82"/>
      <c r="BJ37" s="83"/>
      <c r="BK37" s="82"/>
      <c r="BL37" s="83"/>
      <c r="BM37" s="82"/>
      <c r="BN37" s="83"/>
      <c r="BO37" s="82"/>
      <c r="BP37" s="83"/>
      <c r="BQ37" s="82"/>
      <c r="BR37" s="83"/>
      <c r="BS37" s="82"/>
      <c r="BT37" s="83"/>
      <c r="BU37" s="82"/>
      <c r="BV37" s="83"/>
      <c r="BW37" s="82"/>
      <c r="BX37" s="83"/>
      <c r="BY37" s="82"/>
      <c r="BZ37" s="83"/>
      <c r="CA37" s="82"/>
      <c r="CB37" s="83"/>
      <c r="CC37" s="82"/>
      <c r="CD37" s="83"/>
      <c r="CE37" s="82"/>
      <c r="CF37" s="83"/>
      <c r="CG37" s="82"/>
      <c r="CH37" s="83"/>
      <c r="CI37" s="82"/>
      <c r="CJ37" s="83"/>
      <c r="CK37" s="82"/>
      <c r="CL37" s="83"/>
      <c r="CM37" s="82">
        <v>1</v>
      </c>
      <c r="CN37" s="83"/>
      <c r="CO37" s="82">
        <v>2</v>
      </c>
      <c r="CP37" s="83"/>
      <c r="CQ37" s="82"/>
      <c r="CR37" s="83"/>
      <c r="CS37" s="82"/>
      <c r="CT37" s="83"/>
      <c r="CU37" s="82"/>
      <c r="CV37" s="83"/>
      <c r="CW37" s="82"/>
      <c r="CX37" s="83"/>
      <c r="CY37" s="82"/>
      <c r="CZ37" s="83"/>
      <c r="DA37" s="82"/>
      <c r="DB37" s="83"/>
      <c r="DC37" s="82"/>
      <c r="DD37" s="83"/>
      <c r="DE37" s="82"/>
      <c r="DF37" s="83"/>
      <c r="DG37" s="82"/>
      <c r="DH37" s="83"/>
      <c r="DI37" s="82"/>
      <c r="DJ37" s="83"/>
      <c r="DK37" s="82"/>
      <c r="DL37" s="83"/>
      <c r="DM37" s="82"/>
      <c r="DN37" s="83"/>
      <c r="DO37" s="82"/>
      <c r="DP37" s="83"/>
      <c r="DQ37" s="82"/>
      <c r="DR37" s="83"/>
      <c r="DS37" s="82"/>
      <c r="DT37" s="83"/>
      <c r="DU37" s="82">
        <f t="shared" si="0"/>
        <v>59</v>
      </c>
      <c r="DV37" s="83">
        <f t="shared" si="1"/>
        <v>0</v>
      </c>
    </row>
    <row r="38" spans="1:126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34">
        <f t="shared" si="0"/>
        <v>0</v>
      </c>
      <c r="DV38" s="35">
        <f t="shared" si="1"/>
        <v>0</v>
      </c>
    </row>
    <row r="39" spans="1:126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34">
        <f t="shared" si="0"/>
        <v>0</v>
      </c>
      <c r="DV39" s="35">
        <f t="shared" si="1"/>
        <v>0</v>
      </c>
    </row>
    <row r="40" spans="1:126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34">
        <f t="shared" si="0"/>
        <v>0</v>
      </c>
      <c r="DV40" s="35">
        <f t="shared" si="1"/>
        <v>0</v>
      </c>
    </row>
    <row r="41" spans="1:126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34">
        <f t="shared" si="0"/>
        <v>0</v>
      </c>
      <c r="DV41" s="35">
        <f t="shared" si="1"/>
        <v>0</v>
      </c>
    </row>
    <row r="42" spans="1:126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34">
        <f t="shared" si="0"/>
        <v>0</v>
      </c>
      <c r="DV42" s="35">
        <f t="shared" si="1"/>
        <v>0</v>
      </c>
    </row>
    <row r="43" spans="1:126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34">
        <f t="shared" si="0"/>
        <v>0</v>
      </c>
      <c r="DV43" s="35">
        <f t="shared" si="1"/>
        <v>0</v>
      </c>
    </row>
    <row r="44" spans="1:126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34">
        <f t="shared" si="0"/>
        <v>0</v>
      </c>
      <c r="DV44" s="35">
        <f t="shared" si="1"/>
        <v>0</v>
      </c>
    </row>
    <row r="45" spans="1:126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34">
        <f t="shared" si="0"/>
        <v>0</v>
      </c>
      <c r="DV45" s="35">
        <f t="shared" si="1"/>
        <v>0</v>
      </c>
    </row>
    <row r="46" spans="1:126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34">
        <f t="shared" si="0"/>
        <v>0</v>
      </c>
      <c r="DV46" s="35">
        <f t="shared" si="1"/>
        <v>0</v>
      </c>
    </row>
    <row r="47" spans="1:126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>
        <v>1</v>
      </c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34">
        <f t="shared" si="0"/>
        <v>1</v>
      </c>
      <c r="DV47" s="35">
        <f t="shared" si="1"/>
        <v>0</v>
      </c>
    </row>
    <row r="48" spans="1:126" ht="15.75" customHeight="1" x14ac:dyDescent="0.2">
      <c r="B48" s="33" t="s">
        <v>175</v>
      </c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>
        <v>1</v>
      </c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>
        <v>2</v>
      </c>
      <c r="CH48" s="35"/>
      <c r="CI48" s="34"/>
      <c r="CJ48" s="35"/>
      <c r="CK48" s="34"/>
      <c r="CL48" s="35"/>
      <c r="CM48" s="34"/>
      <c r="CN48" s="35"/>
      <c r="CO48" s="34"/>
      <c r="CP48" s="35"/>
      <c r="CQ48" s="34">
        <v>2</v>
      </c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34">
        <f t="shared" si="0"/>
        <v>5</v>
      </c>
      <c r="DV48" s="35">
        <f t="shared" si="1"/>
        <v>0</v>
      </c>
    </row>
    <row r="49" spans="2:126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34">
        <f t="shared" si="0"/>
        <v>0</v>
      </c>
      <c r="DV49" s="35">
        <f t="shared" si="1"/>
        <v>0</v>
      </c>
    </row>
    <row r="50" spans="2:126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34">
        <f t="shared" si="0"/>
        <v>0</v>
      </c>
      <c r="DV50" s="35">
        <f t="shared" si="1"/>
        <v>0</v>
      </c>
    </row>
    <row r="51" spans="2:126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34">
        <f t="shared" si="0"/>
        <v>0</v>
      </c>
      <c r="DV51" s="35">
        <f t="shared" si="1"/>
        <v>0</v>
      </c>
    </row>
    <row r="52" spans="2:126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34">
        <f t="shared" si="0"/>
        <v>0</v>
      </c>
      <c r="DV52" s="35">
        <f t="shared" si="1"/>
        <v>0</v>
      </c>
    </row>
    <row r="53" spans="2:126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34">
        <f t="shared" si="0"/>
        <v>0</v>
      </c>
      <c r="DV53" s="35">
        <f t="shared" si="1"/>
        <v>0</v>
      </c>
    </row>
    <row r="54" spans="2:126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>
        <v>1</v>
      </c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34">
        <f t="shared" si="0"/>
        <v>1</v>
      </c>
      <c r="DV54" s="35">
        <f t="shared" si="1"/>
        <v>0</v>
      </c>
    </row>
    <row r="55" spans="2:126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34">
        <f t="shared" si="0"/>
        <v>0</v>
      </c>
      <c r="DV55" s="35">
        <f t="shared" si="1"/>
        <v>0</v>
      </c>
    </row>
    <row r="56" spans="2:126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34">
        <f t="shared" si="0"/>
        <v>0</v>
      </c>
      <c r="DV56" s="35">
        <f t="shared" si="1"/>
        <v>0</v>
      </c>
    </row>
    <row r="57" spans="2:126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34"/>
      <c r="BL57" s="35"/>
      <c r="BM57" s="34"/>
      <c r="BN57" s="35"/>
      <c r="BO57" s="34"/>
      <c r="BP57" s="35"/>
      <c r="BQ57" s="34"/>
      <c r="BR57" s="35"/>
      <c r="BS57" s="34"/>
      <c r="BT57" s="35"/>
      <c r="BU57" s="34"/>
      <c r="BV57" s="35"/>
      <c r="BW57" s="34"/>
      <c r="BX57" s="35"/>
      <c r="BY57" s="34"/>
      <c r="BZ57" s="35"/>
      <c r="CA57" s="34"/>
      <c r="CB57" s="35"/>
      <c r="CC57" s="34"/>
      <c r="CD57" s="35"/>
      <c r="CE57" s="34"/>
      <c r="CF57" s="35"/>
      <c r="CG57" s="34"/>
      <c r="CH57" s="35"/>
      <c r="CI57" s="34"/>
      <c r="CJ57" s="35"/>
      <c r="CK57" s="34"/>
      <c r="CL57" s="35"/>
      <c r="CM57" s="34"/>
      <c r="CN57" s="35"/>
      <c r="CO57" s="34"/>
      <c r="CP57" s="35"/>
      <c r="CQ57" s="34"/>
      <c r="CR57" s="35"/>
      <c r="CS57" s="34"/>
      <c r="CT57" s="35"/>
      <c r="CU57" s="34"/>
      <c r="CV57" s="35"/>
      <c r="CW57" s="34"/>
      <c r="CX57" s="35"/>
      <c r="CY57" s="34"/>
      <c r="CZ57" s="35"/>
      <c r="DA57" s="34"/>
      <c r="DB57" s="35"/>
      <c r="DC57" s="34"/>
      <c r="DD57" s="35"/>
      <c r="DE57" s="34"/>
      <c r="DF57" s="35"/>
      <c r="DG57" s="34"/>
      <c r="DH57" s="35"/>
      <c r="DI57" s="34"/>
      <c r="DJ57" s="35"/>
      <c r="DK57" s="34"/>
      <c r="DL57" s="35"/>
      <c r="DM57" s="34"/>
      <c r="DN57" s="35"/>
      <c r="DO57" s="34"/>
      <c r="DP57" s="35"/>
      <c r="DQ57" s="34"/>
      <c r="DR57" s="35"/>
      <c r="DS57" s="34"/>
      <c r="DT57" s="35"/>
      <c r="DU57" s="34">
        <f t="shared" si="0"/>
        <v>0</v>
      </c>
      <c r="DV57" s="35">
        <f t="shared" si="1"/>
        <v>0</v>
      </c>
    </row>
    <row r="58" spans="2:126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34"/>
      <c r="BL58" s="35"/>
      <c r="BM58" s="34"/>
      <c r="BN58" s="35"/>
      <c r="BO58" s="34"/>
      <c r="BP58" s="35"/>
      <c r="BQ58" s="34"/>
      <c r="BR58" s="35"/>
      <c r="BS58" s="34"/>
      <c r="BT58" s="35"/>
      <c r="BU58" s="34"/>
      <c r="BV58" s="35"/>
      <c r="BW58" s="34"/>
      <c r="BX58" s="35"/>
      <c r="BY58" s="34"/>
      <c r="BZ58" s="35"/>
      <c r="CA58" s="34"/>
      <c r="CB58" s="35"/>
      <c r="CC58" s="34"/>
      <c r="CD58" s="35"/>
      <c r="CE58" s="34"/>
      <c r="CF58" s="35"/>
      <c r="CG58" s="34"/>
      <c r="CH58" s="35"/>
      <c r="CI58" s="34"/>
      <c r="CJ58" s="35"/>
      <c r="CK58" s="34"/>
      <c r="CL58" s="35"/>
      <c r="CM58" s="34"/>
      <c r="CN58" s="35"/>
      <c r="CO58" s="34"/>
      <c r="CP58" s="35"/>
      <c r="CQ58" s="34"/>
      <c r="CR58" s="35"/>
      <c r="CS58" s="34"/>
      <c r="CT58" s="35"/>
      <c r="CU58" s="34"/>
      <c r="CV58" s="35"/>
      <c r="CW58" s="34"/>
      <c r="CX58" s="35"/>
      <c r="CY58" s="34"/>
      <c r="CZ58" s="35"/>
      <c r="DA58" s="34"/>
      <c r="DB58" s="35"/>
      <c r="DC58" s="34"/>
      <c r="DD58" s="35"/>
      <c r="DE58" s="34"/>
      <c r="DF58" s="35"/>
      <c r="DG58" s="34"/>
      <c r="DH58" s="35"/>
      <c r="DI58" s="34"/>
      <c r="DJ58" s="35"/>
      <c r="DK58" s="34"/>
      <c r="DL58" s="35"/>
      <c r="DM58" s="34"/>
      <c r="DN58" s="35"/>
      <c r="DO58" s="34"/>
      <c r="DP58" s="35"/>
      <c r="DQ58" s="34"/>
      <c r="DR58" s="35"/>
      <c r="DS58" s="34">
        <f>1+7+81+4+4+2+1+3+1</f>
        <v>104</v>
      </c>
      <c r="DT58" s="35"/>
      <c r="DU58" s="34">
        <f t="shared" si="0"/>
        <v>0</v>
      </c>
      <c r="DV58" s="35">
        <f t="shared" si="1"/>
        <v>0</v>
      </c>
    </row>
    <row r="59" spans="2:126" ht="15.75" customHeight="1" x14ac:dyDescent="0.2">
      <c r="B59" s="80" t="s">
        <v>218</v>
      </c>
      <c r="C59" s="34"/>
      <c r="D59" s="35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>
        <v>1</v>
      </c>
      <c r="AP59" s="35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35"/>
      <c r="BC59" s="34"/>
      <c r="BD59" s="35"/>
      <c r="BE59" s="34"/>
      <c r="BF59" s="35"/>
      <c r="BG59" s="34"/>
      <c r="BH59" s="35"/>
      <c r="BI59" s="34"/>
      <c r="BJ59" s="35"/>
      <c r="BK59" s="34"/>
      <c r="BL59" s="35"/>
      <c r="BM59" s="34"/>
      <c r="BN59" s="35"/>
      <c r="BO59" s="34"/>
      <c r="BP59" s="35"/>
      <c r="BQ59" s="34"/>
      <c r="BR59" s="35"/>
      <c r="BS59" s="34"/>
      <c r="BT59" s="35"/>
      <c r="BU59" s="34"/>
      <c r="BV59" s="35"/>
      <c r="BW59" s="34"/>
      <c r="BX59" s="35"/>
      <c r="BY59" s="34"/>
      <c r="BZ59" s="35"/>
      <c r="CA59" s="34"/>
      <c r="CB59" s="35"/>
      <c r="CC59" s="34"/>
      <c r="CD59" s="35"/>
      <c r="CE59" s="34"/>
      <c r="CF59" s="35"/>
      <c r="CG59" s="34"/>
      <c r="CH59" s="35"/>
      <c r="CI59" s="34"/>
      <c r="CJ59" s="35"/>
      <c r="CK59" s="34"/>
      <c r="CL59" s="35"/>
      <c r="CM59" s="34"/>
      <c r="CN59" s="35"/>
      <c r="CO59" s="34"/>
      <c r="CP59" s="35"/>
      <c r="CQ59" s="34"/>
      <c r="CR59" s="35"/>
      <c r="CS59" s="34"/>
      <c r="CT59" s="35"/>
      <c r="CU59" s="34"/>
      <c r="CV59" s="35"/>
      <c r="CW59" s="34"/>
      <c r="CX59" s="35"/>
      <c r="CY59" s="34"/>
      <c r="CZ59" s="35"/>
      <c r="DA59" s="34"/>
      <c r="DB59" s="35"/>
      <c r="DC59" s="34"/>
      <c r="DD59" s="35"/>
      <c r="DE59" s="34"/>
      <c r="DF59" s="35"/>
      <c r="DG59" s="34"/>
      <c r="DH59" s="35"/>
      <c r="DI59" s="34"/>
      <c r="DJ59" s="35"/>
      <c r="DK59" s="34"/>
      <c r="DL59" s="35"/>
      <c r="DM59" s="34"/>
      <c r="DN59" s="35"/>
      <c r="DO59" s="34"/>
      <c r="DP59" s="35"/>
      <c r="DQ59" s="34"/>
      <c r="DR59" s="35"/>
      <c r="DS59" s="34"/>
      <c r="DT59" s="35"/>
      <c r="DU59" s="34">
        <f t="shared" si="0"/>
        <v>1</v>
      </c>
      <c r="DV59" s="35">
        <f t="shared" si="1"/>
        <v>0</v>
      </c>
    </row>
    <row r="60" spans="2:126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>
        <v>1</v>
      </c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35"/>
      <c r="CQ60" s="34"/>
      <c r="CR60" s="35"/>
      <c r="CS60" s="34"/>
      <c r="CT60" s="35"/>
      <c r="CU60" s="34"/>
      <c r="CV60" s="35"/>
      <c r="CW60" s="34"/>
      <c r="CX60" s="35"/>
      <c r="CY60" s="34"/>
      <c r="CZ60" s="35"/>
      <c r="DA60" s="34"/>
      <c r="DB60" s="35"/>
      <c r="DC60" s="34"/>
      <c r="DD60" s="35"/>
      <c r="DE60" s="34"/>
      <c r="DF60" s="35"/>
      <c r="DG60" s="34"/>
      <c r="DH60" s="35"/>
      <c r="DI60" s="34"/>
      <c r="DJ60" s="35"/>
      <c r="DK60" s="34"/>
      <c r="DL60" s="35"/>
      <c r="DM60" s="34"/>
      <c r="DN60" s="35"/>
      <c r="DO60" s="34"/>
      <c r="DP60" s="35"/>
      <c r="DQ60" s="34"/>
      <c r="DR60" s="35"/>
      <c r="DS60" s="34"/>
      <c r="DT60" s="35"/>
      <c r="DU60" s="34">
        <f t="shared" si="0"/>
        <v>1</v>
      </c>
      <c r="DV60" s="35">
        <f t="shared" si="1"/>
        <v>0</v>
      </c>
    </row>
    <row r="61" spans="2:126" ht="15.75" customHeight="1" x14ac:dyDescent="0.2"/>
    <row r="62" spans="2:126" ht="15.75" customHeight="1" x14ac:dyDescent="0.2"/>
    <row r="63" spans="2:126" ht="15.75" customHeight="1" x14ac:dyDescent="0.2"/>
    <row r="64" spans="2:1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7">
    <mergeCell ref="C1:BJ1"/>
    <mergeCell ref="BK1:DR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BM2:BN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CK2:CL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O2:CP2"/>
    <mergeCell ref="CQ2:CR2"/>
    <mergeCell ref="CS2:CT2"/>
    <mergeCell ref="CU2:CV2"/>
    <mergeCell ref="CW2:CX2"/>
    <mergeCell ref="A35:A44"/>
    <mergeCell ref="DU2:DV2"/>
    <mergeCell ref="DS2:DT2"/>
    <mergeCell ref="DK2:DL2"/>
    <mergeCell ref="DM2:DN2"/>
    <mergeCell ref="DO2:DP2"/>
    <mergeCell ref="DQ2:DR2"/>
    <mergeCell ref="A4:A26"/>
    <mergeCell ref="A27:A34"/>
    <mergeCell ref="CY2:CZ2"/>
    <mergeCell ref="DA2:DB2"/>
    <mergeCell ref="DC2:DD2"/>
    <mergeCell ref="DE2:DF2"/>
    <mergeCell ref="DG2:DH2"/>
    <mergeCell ref="DI2:DJ2"/>
    <mergeCell ref="CM2:CN2"/>
  </mergeCells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C97D-6E2A-4A06-A830-3731320CE4C1}">
  <sheetPr>
    <outlinePr summaryBelow="0" summaryRight="0"/>
  </sheetPr>
  <dimension ref="A1:EV1001"/>
  <sheetViews>
    <sheetView workbookViewId="0">
      <pane xSplit="2" ySplit="3" topLeftCell="DU4" activePane="bottomRight" state="frozen"/>
      <selection pane="topRight" activeCell="C1" sqref="C1"/>
      <selection pane="bottomLeft" activeCell="A4" sqref="A4"/>
      <selection pane="bottomRight" activeCell="C2" sqref="C2:D2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155" width="6.85546875" style="23" customWidth="1"/>
    <col min="156" max="16384" width="12.5703125" style="23"/>
  </cols>
  <sheetData>
    <row r="1" spans="1:152" ht="15.75" customHeight="1" x14ac:dyDescent="0.25">
      <c r="A1" s="21"/>
      <c r="B1" s="22" t="s">
        <v>0</v>
      </c>
      <c r="C1" s="130" t="s">
        <v>83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</row>
    <row r="2" spans="1:152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176</v>
      </c>
      <c r="CP2" s="123"/>
      <c r="CQ2" s="122" t="s">
        <v>177</v>
      </c>
      <c r="CR2" s="123"/>
      <c r="CS2" s="122" t="s">
        <v>178</v>
      </c>
      <c r="CT2" s="123"/>
      <c r="CU2" s="122" t="s">
        <v>179</v>
      </c>
      <c r="CV2" s="123"/>
      <c r="CW2" s="122" t="s">
        <v>180</v>
      </c>
      <c r="CX2" s="123"/>
      <c r="CY2" s="122" t="s">
        <v>181</v>
      </c>
      <c r="CZ2" s="123"/>
      <c r="DA2" s="122" t="s">
        <v>182</v>
      </c>
      <c r="DB2" s="123"/>
      <c r="DC2" s="122" t="s">
        <v>183</v>
      </c>
      <c r="DD2" s="123"/>
      <c r="DE2" s="122" t="s">
        <v>184</v>
      </c>
      <c r="DF2" s="123"/>
      <c r="DG2" s="122" t="s">
        <v>185</v>
      </c>
      <c r="DH2" s="123"/>
      <c r="DI2" s="122" t="s">
        <v>186</v>
      </c>
      <c r="DJ2" s="123"/>
      <c r="DK2" s="122" t="s">
        <v>187</v>
      </c>
      <c r="DL2" s="123"/>
      <c r="DM2" s="122" t="s">
        <v>188</v>
      </c>
      <c r="DN2" s="123"/>
      <c r="DO2" s="122" t="s">
        <v>189</v>
      </c>
      <c r="DP2" s="123"/>
      <c r="DQ2" s="122" t="s">
        <v>190</v>
      </c>
      <c r="DR2" s="123"/>
      <c r="DS2" s="122" t="s">
        <v>191</v>
      </c>
      <c r="DT2" s="123"/>
      <c r="DU2" s="122" t="s">
        <v>192</v>
      </c>
      <c r="DV2" s="123"/>
      <c r="DW2" s="122" t="s">
        <v>193</v>
      </c>
      <c r="DX2" s="123"/>
      <c r="DY2" s="122" t="s">
        <v>194</v>
      </c>
      <c r="DZ2" s="123"/>
      <c r="EA2" s="122" t="s">
        <v>195</v>
      </c>
      <c r="EB2" s="123"/>
      <c r="EC2" s="122" t="s">
        <v>196</v>
      </c>
      <c r="ED2" s="123"/>
      <c r="EE2" s="122" t="s">
        <v>197</v>
      </c>
      <c r="EF2" s="123"/>
      <c r="EG2" s="122" t="s">
        <v>204</v>
      </c>
      <c r="EH2" s="123"/>
      <c r="EI2" s="122" t="s">
        <v>205</v>
      </c>
      <c r="EJ2" s="123"/>
      <c r="EK2" s="122" t="s">
        <v>206</v>
      </c>
      <c r="EL2" s="123"/>
      <c r="EM2" s="122" t="s">
        <v>207</v>
      </c>
      <c r="EN2" s="123"/>
      <c r="EO2" s="122" t="s">
        <v>208</v>
      </c>
      <c r="EP2" s="123"/>
      <c r="EQ2" s="122" t="s">
        <v>209</v>
      </c>
      <c r="ER2" s="123"/>
      <c r="ES2" s="122" t="s">
        <v>210</v>
      </c>
      <c r="ET2" s="123"/>
      <c r="EU2" s="122" t="s">
        <v>82</v>
      </c>
      <c r="EV2" s="123"/>
    </row>
    <row r="3" spans="1:152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  <c r="CQ3" s="28" t="s">
        <v>32</v>
      </c>
      <c r="CR3" s="29" t="s">
        <v>33</v>
      </c>
      <c r="CS3" s="28" t="s">
        <v>32</v>
      </c>
      <c r="CT3" s="29" t="s">
        <v>33</v>
      </c>
      <c r="CU3" s="28" t="s">
        <v>32</v>
      </c>
      <c r="CV3" s="29" t="s">
        <v>33</v>
      </c>
      <c r="CW3" s="28" t="s">
        <v>32</v>
      </c>
      <c r="CX3" s="29" t="s">
        <v>33</v>
      </c>
      <c r="CY3" s="28" t="s">
        <v>32</v>
      </c>
      <c r="CZ3" s="29" t="s">
        <v>33</v>
      </c>
      <c r="DA3" s="28" t="s">
        <v>32</v>
      </c>
      <c r="DB3" s="29" t="s">
        <v>33</v>
      </c>
      <c r="DC3" s="28" t="s">
        <v>32</v>
      </c>
      <c r="DD3" s="29" t="s">
        <v>33</v>
      </c>
      <c r="DE3" s="28" t="s">
        <v>32</v>
      </c>
      <c r="DF3" s="29" t="s">
        <v>33</v>
      </c>
      <c r="DG3" s="28" t="s">
        <v>32</v>
      </c>
      <c r="DH3" s="29" t="s">
        <v>33</v>
      </c>
      <c r="DI3" s="28" t="s">
        <v>32</v>
      </c>
      <c r="DJ3" s="29" t="s">
        <v>33</v>
      </c>
      <c r="DK3" s="28" t="s">
        <v>32</v>
      </c>
      <c r="DL3" s="29" t="s">
        <v>33</v>
      </c>
      <c r="DM3" s="28" t="s">
        <v>32</v>
      </c>
      <c r="DN3" s="29" t="s">
        <v>33</v>
      </c>
      <c r="DO3" s="28" t="s">
        <v>32</v>
      </c>
      <c r="DP3" s="29" t="s">
        <v>33</v>
      </c>
      <c r="DQ3" s="28" t="s">
        <v>32</v>
      </c>
      <c r="DR3" s="29" t="s">
        <v>33</v>
      </c>
      <c r="DS3" s="28" t="s">
        <v>32</v>
      </c>
      <c r="DT3" s="29" t="s">
        <v>33</v>
      </c>
      <c r="DU3" s="28" t="s">
        <v>32</v>
      </c>
      <c r="DV3" s="29" t="s">
        <v>33</v>
      </c>
      <c r="DW3" s="28" t="s">
        <v>32</v>
      </c>
      <c r="DX3" s="29" t="s">
        <v>33</v>
      </c>
      <c r="DY3" s="28" t="s">
        <v>32</v>
      </c>
      <c r="DZ3" s="29" t="s">
        <v>33</v>
      </c>
      <c r="EA3" s="28" t="s">
        <v>32</v>
      </c>
      <c r="EB3" s="29" t="s">
        <v>33</v>
      </c>
      <c r="EC3" s="28" t="s">
        <v>32</v>
      </c>
      <c r="ED3" s="29" t="s">
        <v>33</v>
      </c>
      <c r="EE3" s="28" t="s">
        <v>32</v>
      </c>
      <c r="EF3" s="29" t="s">
        <v>33</v>
      </c>
      <c r="EG3" s="28" t="s">
        <v>32</v>
      </c>
      <c r="EH3" s="29" t="s">
        <v>33</v>
      </c>
      <c r="EI3" s="28" t="s">
        <v>32</v>
      </c>
      <c r="EJ3" s="29" t="s">
        <v>33</v>
      </c>
      <c r="EK3" s="28" t="s">
        <v>32</v>
      </c>
      <c r="EL3" s="29" t="s">
        <v>33</v>
      </c>
      <c r="EM3" s="28" t="s">
        <v>32</v>
      </c>
      <c r="EN3" s="29" t="s">
        <v>33</v>
      </c>
      <c r="EO3" s="28" t="s">
        <v>32</v>
      </c>
      <c r="EP3" s="29" t="s">
        <v>33</v>
      </c>
      <c r="EQ3" s="28" t="s">
        <v>32</v>
      </c>
      <c r="ER3" s="29" t="s">
        <v>33</v>
      </c>
      <c r="ES3" s="28" t="s">
        <v>32</v>
      </c>
      <c r="ET3" s="29" t="s">
        <v>33</v>
      </c>
      <c r="EU3" s="28" t="s">
        <v>32</v>
      </c>
      <c r="EV3" s="29" t="s">
        <v>33</v>
      </c>
    </row>
    <row r="4" spans="1:152" ht="15.75" customHeight="1" x14ac:dyDescent="0.2">
      <c r="A4" s="124" t="s">
        <v>34</v>
      </c>
      <c r="B4" s="30" t="s">
        <v>101</v>
      </c>
      <c r="C4" s="31">
        <v>1</v>
      </c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>
        <v>1</v>
      </c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>
        <v>7</v>
      </c>
      <c r="AH4" s="32"/>
      <c r="AI4" s="31"/>
      <c r="AJ4" s="32"/>
      <c r="AK4" s="31"/>
      <c r="AL4" s="32"/>
      <c r="AM4" s="31">
        <v>1</v>
      </c>
      <c r="AN4" s="32"/>
      <c r="AO4" s="31"/>
      <c r="AP4" s="32"/>
      <c r="AQ4" s="31"/>
      <c r="AR4" s="32"/>
      <c r="AS4" s="31">
        <v>1</v>
      </c>
      <c r="AT4" s="32"/>
      <c r="AU4" s="31"/>
      <c r="AV4" s="32"/>
      <c r="AW4" s="31"/>
      <c r="AX4" s="32"/>
      <c r="AY4" s="31"/>
      <c r="AZ4" s="32"/>
      <c r="BA4" s="31"/>
      <c r="BB4" s="32"/>
      <c r="BC4" s="31">
        <v>1</v>
      </c>
      <c r="BD4" s="32"/>
      <c r="BE4" s="31"/>
      <c r="BF4" s="32"/>
      <c r="BG4" s="31"/>
      <c r="BH4" s="32"/>
      <c r="BI4" s="31"/>
      <c r="BJ4" s="32"/>
      <c r="BK4" s="31"/>
      <c r="BL4" s="32"/>
      <c r="BM4" s="31">
        <v>1</v>
      </c>
      <c r="BN4" s="32"/>
      <c r="BO4" s="31"/>
      <c r="BP4" s="32"/>
      <c r="BQ4" s="31"/>
      <c r="BR4" s="32"/>
      <c r="BS4" s="31">
        <v>3</v>
      </c>
      <c r="BT4" s="32"/>
      <c r="BU4" s="31"/>
      <c r="BV4" s="32"/>
      <c r="BW4" s="31"/>
      <c r="BX4" s="32"/>
      <c r="BY4" s="31"/>
      <c r="BZ4" s="32"/>
      <c r="CA4" s="31"/>
      <c r="CB4" s="32"/>
      <c r="CC4" s="31"/>
      <c r="CD4" s="32"/>
      <c r="CE4" s="31"/>
      <c r="CF4" s="32"/>
      <c r="CG4" s="31">
        <v>1</v>
      </c>
      <c r="CH4" s="32"/>
      <c r="CI4" s="31"/>
      <c r="CJ4" s="32"/>
      <c r="CK4" s="31"/>
      <c r="CL4" s="32"/>
      <c r="CM4" s="31">
        <v>1</v>
      </c>
      <c r="CN4" s="32"/>
      <c r="CO4" s="31"/>
      <c r="CP4" s="32"/>
      <c r="CQ4" s="31"/>
      <c r="CR4" s="32"/>
      <c r="CS4" s="31"/>
      <c r="CT4" s="32"/>
      <c r="CU4" s="31"/>
      <c r="CV4" s="32"/>
      <c r="CW4" s="31"/>
      <c r="CX4" s="32"/>
      <c r="CY4" s="31"/>
      <c r="CZ4" s="32"/>
      <c r="DA4" s="31"/>
      <c r="DB4" s="32"/>
      <c r="DC4" s="31"/>
      <c r="DD4" s="32"/>
      <c r="DE4" s="31"/>
      <c r="DF4" s="32"/>
      <c r="DG4" s="31"/>
      <c r="DH4" s="32"/>
      <c r="DI4" s="31"/>
      <c r="DJ4" s="32"/>
      <c r="DK4" s="31">
        <v>1</v>
      </c>
      <c r="DL4" s="32"/>
      <c r="DM4" s="31"/>
      <c r="DN4" s="32"/>
      <c r="DO4" s="31">
        <v>12</v>
      </c>
      <c r="DP4" s="32"/>
      <c r="DQ4" s="31">
        <v>1</v>
      </c>
      <c r="DR4" s="32"/>
      <c r="DS4" s="31"/>
      <c r="DT4" s="32"/>
      <c r="DU4" s="31"/>
      <c r="DV4" s="32"/>
      <c r="DW4" s="31">
        <v>3</v>
      </c>
      <c r="DX4" s="32"/>
      <c r="DY4" s="31"/>
      <c r="DZ4" s="32"/>
      <c r="EA4" s="31"/>
      <c r="EB4" s="32"/>
      <c r="EC4" s="31"/>
      <c r="ED4" s="32"/>
      <c r="EE4" s="31"/>
      <c r="EF4" s="32"/>
      <c r="EG4" s="31"/>
      <c r="EH4" s="32"/>
      <c r="EI4" s="31"/>
      <c r="EJ4" s="32"/>
      <c r="EK4" s="31"/>
      <c r="EL4" s="32"/>
      <c r="EM4" s="31"/>
      <c r="EN4" s="32"/>
      <c r="EO4" s="31"/>
      <c r="EP4" s="32"/>
      <c r="EQ4" s="31"/>
      <c r="ER4" s="32"/>
      <c r="ES4" s="31"/>
      <c r="ET4" s="32"/>
      <c r="EU4" s="31">
        <f>C4+E4+G4+I4+K4+M4+O4+Q4+S4+U4+W4+Y4+AA4+AC4+AE4+AG4+AI4+AK4+AM4+AO4+AQ4+AS4+AU4+AW4+AY4+BA4+BC4+BE4+BG4+BI4+BK4+BM4+BO4+BQ4+BS4+BU4+BW4+BY4+CA4+CC4+CE4+CG4+CI4+CK4+CM4+CO4+CQ4+CS4+CU4+CW4+CY4+DA4+DC4+DE4+DG4+DI4+DK4+DM4+DO4+DQ4+DS4+DU4+DW4+DY4+EA4+EC4+EE4+EG4+EI4+EK4+EM4+EO4+EQ4+ES4</f>
        <v>35</v>
      </c>
      <c r="EV4" s="32">
        <f>D4+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</f>
        <v>0</v>
      </c>
    </row>
    <row r="5" spans="1:152" ht="15.75" customHeight="1" x14ac:dyDescent="0.2">
      <c r="A5" s="132"/>
      <c r="B5" s="33" t="s">
        <v>102</v>
      </c>
      <c r="C5" s="34"/>
      <c r="D5" s="35"/>
      <c r="E5" s="34"/>
      <c r="F5" s="35"/>
      <c r="G5" s="34">
        <v>1</v>
      </c>
      <c r="H5" s="35"/>
      <c r="I5" s="34"/>
      <c r="J5" s="35"/>
      <c r="K5" s="34">
        <v>1</v>
      </c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>
        <v>1</v>
      </c>
      <c r="AH5" s="35"/>
      <c r="AI5" s="34">
        <v>3</v>
      </c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>
        <v>1</v>
      </c>
      <c r="BB5" s="35"/>
      <c r="BC5" s="34">
        <v>1</v>
      </c>
      <c r="BD5" s="35"/>
      <c r="BE5" s="34"/>
      <c r="BF5" s="35"/>
      <c r="BG5" s="34"/>
      <c r="BH5" s="35"/>
      <c r="BI5" s="34">
        <v>2</v>
      </c>
      <c r="BJ5" s="35"/>
      <c r="BK5" s="34"/>
      <c r="BL5" s="35"/>
      <c r="BM5" s="34"/>
      <c r="BN5" s="35"/>
      <c r="BO5" s="34"/>
      <c r="BP5" s="35"/>
      <c r="BQ5" s="34"/>
      <c r="BR5" s="35"/>
      <c r="BS5" s="34"/>
      <c r="BT5" s="35"/>
      <c r="BU5" s="34"/>
      <c r="BV5" s="35"/>
      <c r="BW5" s="34">
        <v>1</v>
      </c>
      <c r="BX5" s="35"/>
      <c r="BY5" s="34"/>
      <c r="BZ5" s="35"/>
      <c r="CA5" s="34"/>
      <c r="CB5" s="35"/>
      <c r="CC5" s="34"/>
      <c r="CD5" s="35"/>
      <c r="CE5" s="34">
        <v>1</v>
      </c>
      <c r="CF5" s="35"/>
      <c r="CG5" s="34">
        <v>1</v>
      </c>
      <c r="CH5" s="35"/>
      <c r="CI5" s="34"/>
      <c r="CJ5" s="35"/>
      <c r="CK5" s="34"/>
      <c r="CL5" s="35"/>
      <c r="CM5" s="34"/>
      <c r="CN5" s="35"/>
      <c r="CO5" s="34"/>
      <c r="CP5" s="35"/>
      <c r="CQ5" s="34"/>
      <c r="CR5" s="35"/>
      <c r="CS5" s="34"/>
      <c r="CT5" s="35"/>
      <c r="CU5" s="34"/>
      <c r="CV5" s="35"/>
      <c r="CW5" s="34"/>
      <c r="CX5" s="35"/>
      <c r="CY5" s="34"/>
      <c r="CZ5" s="35"/>
      <c r="DA5" s="34"/>
      <c r="DB5" s="35"/>
      <c r="DC5" s="34"/>
      <c r="DD5" s="35"/>
      <c r="DE5" s="34"/>
      <c r="DF5" s="35"/>
      <c r="DG5" s="34"/>
      <c r="DH5" s="35"/>
      <c r="DI5" s="34"/>
      <c r="DJ5" s="35"/>
      <c r="DK5" s="34">
        <v>2</v>
      </c>
      <c r="DL5" s="35"/>
      <c r="DM5" s="34"/>
      <c r="DN5" s="35"/>
      <c r="DO5" s="34">
        <v>3</v>
      </c>
      <c r="DP5" s="35">
        <v>2</v>
      </c>
      <c r="DQ5" s="34"/>
      <c r="DR5" s="35"/>
      <c r="DS5" s="34"/>
      <c r="DT5" s="35"/>
      <c r="DU5" s="34"/>
      <c r="DV5" s="35"/>
      <c r="DW5" s="34"/>
      <c r="DX5" s="35"/>
      <c r="DY5" s="34"/>
      <c r="DZ5" s="35"/>
      <c r="EA5" s="34"/>
      <c r="EB5" s="35"/>
      <c r="EC5" s="34"/>
      <c r="ED5" s="35"/>
      <c r="EE5" s="34"/>
      <c r="EF5" s="35"/>
      <c r="EG5" s="34"/>
      <c r="EH5" s="35"/>
      <c r="EI5" s="34"/>
      <c r="EJ5" s="35"/>
      <c r="EK5" s="34"/>
      <c r="EL5" s="35"/>
      <c r="EM5" s="34"/>
      <c r="EN5" s="35"/>
      <c r="EO5" s="34"/>
      <c r="EP5" s="35"/>
      <c r="EQ5" s="34"/>
      <c r="ER5" s="35"/>
      <c r="ES5" s="34"/>
      <c r="ET5" s="35"/>
      <c r="EU5" s="34">
        <f t="shared" ref="EU5:EU56" si="0">C5+E5+G5+I5+K5+M5+O5+Q5+S5+U5+W5+Y5+AA5+AC5+AE5+AG5+AI5+AK5+AM5+AO5+AQ5+AS5+AU5+AW5+AY5+BA5+BC5+BE5+BG5+BI5+BK5+BM5+BO5+BQ5+BS5+BU5+BW5+BY5+CA5+CC5+CE5+CG5+CI5+CK5+CM5+CO5+CQ5+CS5+CU5+CW5+CY5+DA5+DC5+DE5+DG5+DI5+DK5+DM5+DO5+DQ5+DS5+DU5+DW5+DY5+EA5+EC5+EE5+EG5+EI5+EK5+EM5+EO5+EQ5+ES5</f>
        <v>18</v>
      </c>
      <c r="EV5" s="35">
        <f t="shared" ref="EV5:EV56" si="1">D5+F5+H5+J5+L5+N5+P5+R5+T5+V5+X5+Z5+AB5+AD5+AF5+AH5+AJ5+AL5+AN5+AP5+AR5+AT5+AV5+AX5+AZ5+BB5+BD5+BF5+BH5+BJ5+BL5+BN5+BP5+BR5+BT5+BV5+BX5+BZ5+CB5+CD5+CF5+CH5+CJ5+CL5+CN5+CP5+CR5+CT5+CV5+CX5+CZ5+DB5+DD5+DF5+DH5+DJ5+DL5+DN5+DP5+DR5+DT5+DV5+DX5+DZ5+EB5+ED5+EF5+EH5+EJ5+EL5+EN5+EP5+ER5+ET5</f>
        <v>2</v>
      </c>
    </row>
    <row r="6" spans="1:152" ht="15.75" customHeight="1" x14ac:dyDescent="0.2">
      <c r="A6" s="132"/>
      <c r="B6" s="33" t="s">
        <v>103</v>
      </c>
      <c r="C6" s="34">
        <v>3</v>
      </c>
      <c r="D6" s="35">
        <v>1</v>
      </c>
      <c r="E6" s="34">
        <v>1</v>
      </c>
      <c r="F6" s="35"/>
      <c r="G6" s="34">
        <v>6</v>
      </c>
      <c r="H6" s="35">
        <v>1</v>
      </c>
      <c r="I6" s="34">
        <v>2</v>
      </c>
      <c r="J6" s="35"/>
      <c r="K6" s="34">
        <v>4</v>
      </c>
      <c r="L6" s="35"/>
      <c r="M6" s="34">
        <v>1</v>
      </c>
      <c r="N6" s="35"/>
      <c r="O6" s="34"/>
      <c r="P6" s="35"/>
      <c r="Q6" s="34">
        <v>2</v>
      </c>
      <c r="R6" s="35"/>
      <c r="S6" s="34">
        <v>1</v>
      </c>
      <c r="T6" s="35">
        <v>1</v>
      </c>
      <c r="U6" s="34">
        <v>1</v>
      </c>
      <c r="V6" s="35"/>
      <c r="W6" s="34">
        <v>1</v>
      </c>
      <c r="X6" s="35">
        <v>1</v>
      </c>
      <c r="Y6" s="34">
        <v>4</v>
      </c>
      <c r="Z6" s="35"/>
      <c r="AA6" s="34">
        <v>3</v>
      </c>
      <c r="AB6" s="35"/>
      <c r="AC6" s="34">
        <v>1</v>
      </c>
      <c r="AD6" s="35"/>
      <c r="AE6" s="34">
        <v>1</v>
      </c>
      <c r="AF6" s="35"/>
      <c r="AG6" s="34">
        <v>43</v>
      </c>
      <c r="AH6" s="35">
        <v>2</v>
      </c>
      <c r="AI6" s="34">
        <v>6</v>
      </c>
      <c r="AJ6" s="35">
        <v>1</v>
      </c>
      <c r="AK6" s="34">
        <v>3</v>
      </c>
      <c r="AL6" s="35"/>
      <c r="AM6" s="34">
        <v>5</v>
      </c>
      <c r="AN6" s="35"/>
      <c r="AO6" s="34"/>
      <c r="AP6" s="35"/>
      <c r="AQ6" s="34"/>
      <c r="AR6" s="35">
        <v>1</v>
      </c>
      <c r="AS6" s="34">
        <v>4</v>
      </c>
      <c r="AT6" s="35"/>
      <c r="AU6" s="34">
        <v>8</v>
      </c>
      <c r="AV6" s="35"/>
      <c r="AW6" s="34">
        <v>4</v>
      </c>
      <c r="AX6" s="35">
        <v>2</v>
      </c>
      <c r="AY6" s="34">
        <v>4</v>
      </c>
      <c r="AZ6" s="35">
        <v>1</v>
      </c>
      <c r="BA6" s="34">
        <v>8</v>
      </c>
      <c r="BB6" s="35">
        <v>5</v>
      </c>
      <c r="BC6" s="34">
        <v>9</v>
      </c>
      <c r="BD6" s="35"/>
      <c r="BE6" s="34"/>
      <c r="BF6" s="35"/>
      <c r="BG6" s="34">
        <v>16</v>
      </c>
      <c r="BH6" s="35">
        <v>6</v>
      </c>
      <c r="BI6" s="34"/>
      <c r="BJ6" s="35"/>
      <c r="BK6" s="34">
        <v>1</v>
      </c>
      <c r="BL6" s="35">
        <v>1</v>
      </c>
      <c r="BM6" s="34">
        <v>1</v>
      </c>
      <c r="BN6" s="35">
        <v>3</v>
      </c>
      <c r="BO6" s="34"/>
      <c r="BP6" s="35"/>
      <c r="BQ6" s="34">
        <v>4</v>
      </c>
      <c r="BR6" s="35"/>
      <c r="BS6" s="34">
        <v>21</v>
      </c>
      <c r="BT6" s="35">
        <v>1</v>
      </c>
      <c r="BU6" s="34"/>
      <c r="BV6" s="35"/>
      <c r="BW6" s="34">
        <v>5</v>
      </c>
      <c r="BX6" s="35"/>
      <c r="BY6" s="34"/>
      <c r="BZ6" s="35"/>
      <c r="CA6" s="34">
        <v>5</v>
      </c>
      <c r="CB6" s="35"/>
      <c r="CC6" s="34">
        <v>1</v>
      </c>
      <c r="CD6" s="35"/>
      <c r="CE6" s="34">
        <v>2</v>
      </c>
      <c r="CF6" s="35">
        <v>1</v>
      </c>
      <c r="CG6" s="34">
        <v>1</v>
      </c>
      <c r="CH6" s="35"/>
      <c r="CI6" s="34">
        <v>1</v>
      </c>
      <c r="CJ6" s="35"/>
      <c r="CK6" s="34">
        <v>2</v>
      </c>
      <c r="CL6" s="35"/>
      <c r="CM6" s="34">
        <v>3</v>
      </c>
      <c r="CN6" s="35">
        <v>4</v>
      </c>
      <c r="CO6" s="34">
        <v>5</v>
      </c>
      <c r="CP6" s="35">
        <v>1</v>
      </c>
      <c r="CQ6" s="34">
        <v>2</v>
      </c>
      <c r="CR6" s="35">
        <v>3</v>
      </c>
      <c r="CS6" s="34">
        <v>2</v>
      </c>
      <c r="CT6" s="35"/>
      <c r="CU6" s="34">
        <v>3</v>
      </c>
      <c r="CV6" s="35"/>
      <c r="CW6" s="34">
        <v>1</v>
      </c>
      <c r="CX6" s="35"/>
      <c r="CY6" s="34">
        <v>2</v>
      </c>
      <c r="CZ6" s="35"/>
      <c r="DA6" s="34">
        <v>4</v>
      </c>
      <c r="DB6" s="35">
        <v>1</v>
      </c>
      <c r="DC6" s="34">
        <v>2</v>
      </c>
      <c r="DD6" s="35"/>
      <c r="DE6" s="34">
        <v>1</v>
      </c>
      <c r="DF6" s="35"/>
      <c r="DG6" s="34">
        <v>3</v>
      </c>
      <c r="DH6" s="35"/>
      <c r="DI6" s="34">
        <v>3</v>
      </c>
      <c r="DJ6" s="35"/>
      <c r="DK6" s="34">
        <v>1</v>
      </c>
      <c r="DL6" s="35">
        <v>1</v>
      </c>
      <c r="DM6" s="34">
        <v>11</v>
      </c>
      <c r="DN6" s="35">
        <v>3</v>
      </c>
      <c r="DO6" s="34"/>
      <c r="DP6" s="35"/>
      <c r="DQ6" s="34">
        <v>2</v>
      </c>
      <c r="DR6" s="35"/>
      <c r="DS6" s="34">
        <v>16</v>
      </c>
      <c r="DT6" s="35">
        <v>1</v>
      </c>
      <c r="DU6" s="34"/>
      <c r="DV6" s="35"/>
      <c r="DW6" s="34">
        <v>13</v>
      </c>
      <c r="DX6" s="35">
        <v>3</v>
      </c>
      <c r="DY6" s="34">
        <v>1</v>
      </c>
      <c r="DZ6" s="35">
        <v>1</v>
      </c>
      <c r="EA6" s="34">
        <v>5</v>
      </c>
      <c r="EB6" s="35"/>
      <c r="EC6" s="34">
        <v>3</v>
      </c>
      <c r="ED6" s="35"/>
      <c r="EE6" s="34">
        <v>4</v>
      </c>
      <c r="EF6" s="35"/>
      <c r="EG6" s="34">
        <v>5</v>
      </c>
      <c r="EH6" s="35"/>
      <c r="EI6" s="34"/>
      <c r="EJ6" s="35"/>
      <c r="EK6" s="34"/>
      <c r="EL6" s="35"/>
      <c r="EM6" s="34">
        <v>5</v>
      </c>
      <c r="EN6" s="35"/>
      <c r="EO6" s="34">
        <v>1</v>
      </c>
      <c r="EP6" s="35"/>
      <c r="EQ6" s="34">
        <v>2</v>
      </c>
      <c r="ER6" s="35"/>
      <c r="ES6" s="34"/>
      <c r="ET6" s="35"/>
      <c r="EU6" s="34">
        <f t="shared" si="0"/>
        <v>285</v>
      </c>
      <c r="EV6" s="35">
        <f t="shared" si="1"/>
        <v>46</v>
      </c>
    </row>
    <row r="7" spans="1:152" ht="15.75" customHeight="1" x14ac:dyDescent="0.2">
      <c r="A7" s="132"/>
      <c r="B7" s="33" t="s">
        <v>104</v>
      </c>
      <c r="C7" s="34">
        <v>16</v>
      </c>
      <c r="D7" s="35"/>
      <c r="E7" s="34">
        <v>6</v>
      </c>
      <c r="F7" s="35"/>
      <c r="G7" s="34">
        <v>22</v>
      </c>
      <c r="H7" s="35"/>
      <c r="I7" s="34">
        <v>12</v>
      </c>
      <c r="J7" s="35"/>
      <c r="K7" s="34"/>
      <c r="L7" s="35"/>
      <c r="M7" s="34">
        <v>3</v>
      </c>
      <c r="N7" s="35"/>
      <c r="O7" s="34">
        <v>6</v>
      </c>
      <c r="P7" s="35"/>
      <c r="Q7" s="34">
        <v>3</v>
      </c>
      <c r="R7" s="35"/>
      <c r="S7" s="34">
        <v>4</v>
      </c>
      <c r="T7" s="35"/>
      <c r="U7" s="34"/>
      <c r="V7" s="35"/>
      <c r="W7" s="34">
        <v>1</v>
      </c>
      <c r="X7" s="35"/>
      <c r="Y7" s="34">
        <v>6</v>
      </c>
      <c r="Z7" s="35"/>
      <c r="AA7" s="34">
        <v>2</v>
      </c>
      <c r="AB7" s="35"/>
      <c r="AC7" s="34">
        <v>8</v>
      </c>
      <c r="AD7" s="35"/>
      <c r="AE7" s="34">
        <v>7</v>
      </c>
      <c r="AF7" s="35"/>
      <c r="AG7" s="34"/>
      <c r="AH7" s="35"/>
      <c r="AI7" s="34">
        <v>10</v>
      </c>
      <c r="AJ7" s="35"/>
      <c r="AK7" s="34">
        <v>6</v>
      </c>
      <c r="AL7" s="35"/>
      <c r="AM7" s="34">
        <v>13</v>
      </c>
      <c r="AN7" s="35"/>
      <c r="AO7" s="34"/>
      <c r="AP7" s="35"/>
      <c r="AQ7" s="34">
        <v>12</v>
      </c>
      <c r="AR7" s="35"/>
      <c r="AS7" s="34">
        <v>7</v>
      </c>
      <c r="AT7" s="35"/>
      <c r="AU7" s="34">
        <v>24</v>
      </c>
      <c r="AV7" s="35"/>
      <c r="AW7" s="34">
        <v>18</v>
      </c>
      <c r="AX7" s="35"/>
      <c r="AY7" s="34">
        <v>8</v>
      </c>
      <c r="AZ7" s="35"/>
      <c r="BA7" s="34">
        <v>4</v>
      </c>
      <c r="BB7" s="35"/>
      <c r="BC7" s="34">
        <v>9</v>
      </c>
      <c r="BD7" s="35"/>
      <c r="BE7" s="34"/>
      <c r="BF7" s="35"/>
      <c r="BG7" s="34">
        <v>22</v>
      </c>
      <c r="BH7" s="35">
        <v>3</v>
      </c>
      <c r="BI7" s="34">
        <v>38</v>
      </c>
      <c r="BJ7" s="35">
        <v>3</v>
      </c>
      <c r="BK7" s="34">
        <v>28</v>
      </c>
      <c r="BL7" s="35"/>
      <c r="BM7" s="34">
        <v>7</v>
      </c>
      <c r="BN7" s="35"/>
      <c r="BO7" s="34">
        <v>7</v>
      </c>
      <c r="BP7" s="35"/>
      <c r="BQ7" s="34">
        <v>6</v>
      </c>
      <c r="BR7" s="35"/>
      <c r="BS7" s="34">
        <v>15</v>
      </c>
      <c r="BT7" s="35"/>
      <c r="BU7" s="34">
        <v>3</v>
      </c>
      <c r="BV7" s="35"/>
      <c r="BW7" s="34">
        <v>10</v>
      </c>
      <c r="BX7" s="35"/>
      <c r="BY7" s="34">
        <v>3</v>
      </c>
      <c r="BZ7" s="35"/>
      <c r="CA7" s="34">
        <v>10</v>
      </c>
      <c r="CB7" s="35"/>
      <c r="CC7" s="34"/>
      <c r="CD7" s="35"/>
      <c r="CE7" s="34">
        <v>5</v>
      </c>
      <c r="CF7" s="35"/>
      <c r="CG7" s="34">
        <v>1</v>
      </c>
      <c r="CH7" s="35"/>
      <c r="CI7" s="34">
        <v>4</v>
      </c>
      <c r="CJ7" s="35"/>
      <c r="CK7" s="34">
        <v>8</v>
      </c>
      <c r="CL7" s="35"/>
      <c r="CM7" s="34">
        <v>11</v>
      </c>
      <c r="CN7" s="35"/>
      <c r="CO7" s="34">
        <v>2</v>
      </c>
      <c r="CP7" s="35"/>
      <c r="CQ7" s="34">
        <v>2</v>
      </c>
      <c r="CR7" s="35"/>
      <c r="CS7" s="34"/>
      <c r="CT7" s="35"/>
      <c r="CU7" s="34">
        <v>1</v>
      </c>
      <c r="CV7" s="35"/>
      <c r="CW7" s="34">
        <v>15</v>
      </c>
      <c r="CX7" s="35"/>
      <c r="CY7" s="34">
        <v>5</v>
      </c>
      <c r="CZ7" s="35"/>
      <c r="DA7" s="34">
        <v>2</v>
      </c>
      <c r="DB7" s="35"/>
      <c r="DC7" s="34">
        <v>4</v>
      </c>
      <c r="DD7" s="35"/>
      <c r="DE7" s="34">
        <v>5</v>
      </c>
      <c r="DF7" s="35"/>
      <c r="DG7" s="34">
        <v>6</v>
      </c>
      <c r="DH7" s="35"/>
      <c r="DI7" s="34">
        <v>3</v>
      </c>
      <c r="DJ7" s="35"/>
      <c r="DK7" s="34"/>
      <c r="DL7" s="35"/>
      <c r="DM7" s="34">
        <v>23</v>
      </c>
      <c r="DN7" s="35"/>
      <c r="DO7" s="34">
        <v>28</v>
      </c>
      <c r="DP7" s="35"/>
      <c r="DQ7" s="34">
        <v>31</v>
      </c>
      <c r="DR7" s="35"/>
      <c r="DS7" s="34">
        <v>14</v>
      </c>
      <c r="DT7" s="35"/>
      <c r="DU7" s="34">
        <v>4</v>
      </c>
      <c r="DV7" s="35"/>
      <c r="DW7" s="34">
        <v>36</v>
      </c>
      <c r="DX7" s="35"/>
      <c r="DY7" s="34">
        <v>3</v>
      </c>
      <c r="DZ7" s="35"/>
      <c r="EA7" s="34">
        <v>5</v>
      </c>
      <c r="EB7" s="35"/>
      <c r="EC7" s="34">
        <v>5</v>
      </c>
      <c r="ED7" s="35"/>
      <c r="EE7" s="34">
        <v>9</v>
      </c>
      <c r="EF7" s="35"/>
      <c r="EG7" s="34">
        <v>8</v>
      </c>
      <c r="EH7" s="35"/>
      <c r="EI7" s="34">
        <v>2</v>
      </c>
      <c r="EJ7" s="35"/>
      <c r="EK7" s="34">
        <v>8</v>
      </c>
      <c r="EL7" s="35"/>
      <c r="EM7" s="34">
        <v>1</v>
      </c>
      <c r="EN7" s="35"/>
      <c r="EO7" s="34">
        <v>8</v>
      </c>
      <c r="EP7" s="35"/>
      <c r="EQ7" s="34">
        <v>1</v>
      </c>
      <c r="ER7" s="35"/>
      <c r="ES7" s="34"/>
      <c r="ET7" s="35"/>
      <c r="EU7" s="34">
        <f t="shared" si="0"/>
        <v>616</v>
      </c>
      <c r="EV7" s="35">
        <f t="shared" si="1"/>
        <v>6</v>
      </c>
    </row>
    <row r="8" spans="1:152" ht="15.75" customHeight="1" x14ac:dyDescent="0.2">
      <c r="A8" s="132"/>
      <c r="B8" s="33" t="s">
        <v>105</v>
      </c>
      <c r="C8" s="34">
        <v>70</v>
      </c>
      <c r="D8" s="35">
        <v>1</v>
      </c>
      <c r="E8" s="34">
        <v>78</v>
      </c>
      <c r="F8" s="35"/>
      <c r="G8" s="34">
        <f>24+140</f>
        <v>164</v>
      </c>
      <c r="H8" s="35"/>
      <c r="I8" s="34">
        <v>100</v>
      </c>
      <c r="J8" s="35"/>
      <c r="K8" s="34">
        <v>105</v>
      </c>
      <c r="L8" s="35"/>
      <c r="M8" s="34"/>
      <c r="N8" s="35"/>
      <c r="O8" s="34">
        <v>97</v>
      </c>
      <c r="P8" s="35">
        <v>9</v>
      </c>
      <c r="Q8" s="34">
        <v>74</v>
      </c>
      <c r="R8" s="35"/>
      <c r="S8" s="34">
        <v>42</v>
      </c>
      <c r="T8" s="35">
        <v>18</v>
      </c>
      <c r="U8" s="34">
        <v>66</v>
      </c>
      <c r="V8" s="35"/>
      <c r="W8" s="34">
        <v>9</v>
      </c>
      <c r="X8" s="35">
        <v>1</v>
      </c>
      <c r="Y8" s="34">
        <v>20</v>
      </c>
      <c r="Z8" s="35">
        <v>1</v>
      </c>
      <c r="AA8" s="34">
        <v>87</v>
      </c>
      <c r="AB8" s="35"/>
      <c r="AC8" s="34">
        <v>77</v>
      </c>
      <c r="AD8" s="35"/>
      <c r="AE8" s="34">
        <v>82</v>
      </c>
      <c r="AF8" s="35"/>
      <c r="AG8" s="34">
        <v>144</v>
      </c>
      <c r="AH8" s="35">
        <v>1</v>
      </c>
      <c r="AI8" s="34">
        <v>82</v>
      </c>
      <c r="AJ8" s="35"/>
      <c r="AK8" s="34">
        <v>65</v>
      </c>
      <c r="AL8" s="35"/>
      <c r="AM8" s="34">
        <v>56</v>
      </c>
      <c r="AN8" s="35"/>
      <c r="AO8" s="34"/>
      <c r="AP8" s="35"/>
      <c r="AQ8" s="34">
        <v>49</v>
      </c>
      <c r="AR8" s="35">
        <v>5</v>
      </c>
      <c r="AS8" s="34">
        <v>46</v>
      </c>
      <c r="AT8" s="35"/>
      <c r="AU8" s="34">
        <v>40</v>
      </c>
      <c r="AV8" s="35"/>
      <c r="AW8" s="34">
        <v>70</v>
      </c>
      <c r="AX8" s="35"/>
      <c r="AY8" s="34">
        <v>42</v>
      </c>
      <c r="AZ8" s="35"/>
      <c r="BA8" s="34">
        <v>25</v>
      </c>
      <c r="BB8" s="35">
        <v>1</v>
      </c>
      <c r="BC8" s="34">
        <v>20</v>
      </c>
      <c r="BD8" s="35">
        <v>4</v>
      </c>
      <c r="BE8" s="34"/>
      <c r="BF8" s="35"/>
      <c r="BG8" s="34">
        <v>11</v>
      </c>
      <c r="BH8" s="35"/>
      <c r="BI8" s="34">
        <v>12</v>
      </c>
      <c r="BJ8" s="35"/>
      <c r="BK8" s="34">
        <v>53</v>
      </c>
      <c r="BL8" s="35"/>
      <c r="BM8" s="34">
        <v>13</v>
      </c>
      <c r="BN8" s="35"/>
      <c r="BO8" s="34">
        <v>10</v>
      </c>
      <c r="BP8" s="35"/>
      <c r="BQ8" s="34">
        <v>81</v>
      </c>
      <c r="BR8" s="35">
        <v>6</v>
      </c>
      <c r="BS8" s="34">
        <v>94</v>
      </c>
      <c r="BT8" s="35">
        <v>3</v>
      </c>
      <c r="BU8" s="34">
        <v>85</v>
      </c>
      <c r="BV8" s="35"/>
      <c r="BW8" s="34">
        <v>48</v>
      </c>
      <c r="BX8" s="35">
        <v>1</v>
      </c>
      <c r="BY8" s="34">
        <v>89</v>
      </c>
      <c r="BZ8" s="35"/>
      <c r="CA8" s="34">
        <v>40</v>
      </c>
      <c r="CB8" s="35"/>
      <c r="CC8" s="34">
        <v>56</v>
      </c>
      <c r="CD8" s="35">
        <v>1</v>
      </c>
      <c r="CE8" s="34">
        <v>89</v>
      </c>
      <c r="CF8" s="35">
        <v>1</v>
      </c>
      <c r="CG8" s="34"/>
      <c r="CH8" s="35"/>
      <c r="CI8" s="34">
        <v>86</v>
      </c>
      <c r="CJ8" s="35"/>
      <c r="CK8" s="34">
        <v>100</v>
      </c>
      <c r="CL8" s="35"/>
      <c r="CM8" s="34">
        <v>87</v>
      </c>
      <c r="CN8" s="35"/>
      <c r="CO8" s="34">
        <v>63</v>
      </c>
      <c r="CP8" s="35">
        <v>1</v>
      </c>
      <c r="CQ8" s="34">
        <v>78</v>
      </c>
      <c r="CR8" s="35">
        <v>9</v>
      </c>
      <c r="CS8" s="34">
        <v>74</v>
      </c>
      <c r="CT8" s="35"/>
      <c r="CU8" s="34">
        <v>70</v>
      </c>
      <c r="CV8" s="35"/>
      <c r="CW8" s="34">
        <v>40</v>
      </c>
      <c r="CX8" s="35">
        <v>1</v>
      </c>
      <c r="CY8" s="34">
        <v>45</v>
      </c>
      <c r="CZ8" s="35"/>
      <c r="DA8" s="34">
        <v>34</v>
      </c>
      <c r="DB8" s="35">
        <v>1</v>
      </c>
      <c r="DC8" s="34">
        <v>68</v>
      </c>
      <c r="DD8" s="35"/>
      <c r="DE8" s="34">
        <v>41</v>
      </c>
      <c r="DF8" s="35"/>
      <c r="DG8" s="34">
        <v>69</v>
      </c>
      <c r="DH8" s="35"/>
      <c r="DI8" s="34">
        <v>62</v>
      </c>
      <c r="DJ8" s="35"/>
      <c r="DK8" s="34">
        <v>2</v>
      </c>
      <c r="DL8" s="35">
        <v>9</v>
      </c>
      <c r="DM8" s="34">
        <v>74</v>
      </c>
      <c r="DN8" s="35"/>
      <c r="DO8" s="34">
        <v>38</v>
      </c>
      <c r="DP8" s="35">
        <v>4</v>
      </c>
      <c r="DQ8" s="34">
        <v>3</v>
      </c>
      <c r="DR8" s="35"/>
      <c r="DS8" s="34">
        <v>46</v>
      </c>
      <c r="DT8" s="35"/>
      <c r="DU8" s="34">
        <v>38</v>
      </c>
      <c r="DV8" s="35"/>
      <c r="DW8" s="34">
        <v>210</v>
      </c>
      <c r="DX8" s="35"/>
      <c r="DY8" s="34">
        <v>70</v>
      </c>
      <c r="DZ8" s="35"/>
      <c r="EA8" s="34">
        <v>45</v>
      </c>
      <c r="EB8" s="35"/>
      <c r="EC8" s="34">
        <v>65</v>
      </c>
      <c r="ED8" s="35"/>
      <c r="EE8" s="34">
        <v>70</v>
      </c>
      <c r="EF8" s="35"/>
      <c r="EG8" s="34">
        <v>42</v>
      </c>
      <c r="EH8" s="35">
        <v>1</v>
      </c>
      <c r="EI8" s="34">
        <v>79</v>
      </c>
      <c r="EJ8" s="35"/>
      <c r="EK8" s="34">
        <v>69</v>
      </c>
      <c r="EL8" s="35">
        <v>1</v>
      </c>
      <c r="EM8" s="34">
        <v>78</v>
      </c>
      <c r="EN8" s="35"/>
      <c r="EO8" s="34">
        <v>76</v>
      </c>
      <c r="EP8" s="35"/>
      <c r="EQ8" s="34">
        <v>75</v>
      </c>
      <c r="ER8" s="35"/>
      <c r="ES8" s="34"/>
      <c r="ET8" s="35"/>
      <c r="EU8" s="34">
        <f t="shared" si="0"/>
        <v>4388</v>
      </c>
      <c r="EV8" s="35">
        <f t="shared" si="1"/>
        <v>80</v>
      </c>
    </row>
    <row r="9" spans="1:152" ht="15.75" customHeight="1" x14ac:dyDescent="0.2">
      <c r="A9" s="132"/>
      <c r="B9" s="33" t="s">
        <v>106</v>
      </c>
      <c r="C9" s="34"/>
      <c r="D9" s="35"/>
      <c r="E9" s="34"/>
      <c r="F9" s="35"/>
      <c r="G9" s="34"/>
      <c r="H9" s="35"/>
      <c r="I9" s="34"/>
      <c r="J9" s="35"/>
      <c r="K9" s="34"/>
      <c r="L9" s="35"/>
      <c r="M9" s="34">
        <v>1</v>
      </c>
      <c r="N9" s="35"/>
      <c r="O9" s="34">
        <v>1</v>
      </c>
      <c r="P9" s="35"/>
      <c r="Q9" s="34">
        <v>6</v>
      </c>
      <c r="R9" s="35"/>
      <c r="S9" s="34">
        <v>30</v>
      </c>
      <c r="T9" s="35"/>
      <c r="U9" s="34">
        <v>56</v>
      </c>
      <c r="V9" s="35"/>
      <c r="W9" s="34">
        <v>6</v>
      </c>
      <c r="X9" s="35">
        <v>2</v>
      </c>
      <c r="Y9" s="34"/>
      <c r="Z9" s="35"/>
      <c r="AA9" s="34"/>
      <c r="AB9" s="35"/>
      <c r="AC9" s="34"/>
      <c r="AD9" s="35"/>
      <c r="AE9" s="34"/>
      <c r="AF9" s="35"/>
      <c r="AG9" s="34">
        <v>23</v>
      </c>
      <c r="AH9" s="35"/>
      <c r="AI9" s="34">
        <v>2</v>
      </c>
      <c r="AJ9" s="35"/>
      <c r="AK9" s="34"/>
      <c r="AL9" s="35"/>
      <c r="AM9" s="34">
        <v>1</v>
      </c>
      <c r="AN9" s="35"/>
      <c r="AO9" s="34"/>
      <c r="AP9" s="35"/>
      <c r="AQ9" s="34">
        <v>3</v>
      </c>
      <c r="AR9" s="35"/>
      <c r="AS9" s="34">
        <v>1</v>
      </c>
      <c r="AT9" s="35"/>
      <c r="AU9" s="34"/>
      <c r="AV9" s="35"/>
      <c r="AW9" s="34"/>
      <c r="AX9" s="35"/>
      <c r="AY9" s="34"/>
      <c r="AZ9" s="35"/>
      <c r="BA9" s="34"/>
      <c r="BB9" s="35"/>
      <c r="BC9" s="34">
        <v>5</v>
      </c>
      <c r="BD9" s="35"/>
      <c r="BE9" s="34"/>
      <c r="BF9" s="35"/>
      <c r="BG9" s="34">
        <v>3</v>
      </c>
      <c r="BH9" s="35"/>
      <c r="BI9" s="34"/>
      <c r="BJ9" s="35"/>
      <c r="BK9" s="34">
        <v>2</v>
      </c>
      <c r="BL9" s="35"/>
      <c r="BM9" s="34">
        <v>1</v>
      </c>
      <c r="BN9" s="35"/>
      <c r="BO9" s="34"/>
      <c r="BP9" s="35"/>
      <c r="BQ9" s="34">
        <v>1</v>
      </c>
      <c r="BR9" s="35"/>
      <c r="BS9" s="34"/>
      <c r="BT9" s="35"/>
      <c r="BU9" s="34">
        <v>1</v>
      </c>
      <c r="BV9" s="35"/>
      <c r="BW9" s="34">
        <v>2</v>
      </c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>
        <v>1</v>
      </c>
      <c r="CN9" s="35"/>
      <c r="CO9" s="34">
        <v>3</v>
      </c>
      <c r="CP9" s="35"/>
      <c r="CQ9" s="34">
        <v>1</v>
      </c>
      <c r="CR9" s="35"/>
      <c r="CS9" s="34"/>
      <c r="CT9" s="35"/>
      <c r="CU9" s="34">
        <v>3</v>
      </c>
      <c r="CV9" s="35"/>
      <c r="CW9" s="34">
        <v>1</v>
      </c>
      <c r="CX9" s="35"/>
      <c r="CY9" s="34"/>
      <c r="CZ9" s="35"/>
      <c r="DA9" s="34">
        <v>1</v>
      </c>
      <c r="DB9" s="35"/>
      <c r="DC9" s="34"/>
      <c r="DD9" s="35"/>
      <c r="DE9" s="34"/>
      <c r="DF9" s="35"/>
      <c r="DG9" s="34"/>
      <c r="DH9" s="35"/>
      <c r="DI9" s="34">
        <v>1</v>
      </c>
      <c r="DJ9" s="35"/>
      <c r="DK9" s="34">
        <v>1</v>
      </c>
      <c r="DL9" s="35"/>
      <c r="DM9" s="34"/>
      <c r="DN9" s="35"/>
      <c r="DO9" s="34">
        <v>15</v>
      </c>
      <c r="DP9" s="35"/>
      <c r="DQ9" s="34">
        <v>12</v>
      </c>
      <c r="DR9" s="35">
        <v>1</v>
      </c>
      <c r="DS9" s="34">
        <v>8</v>
      </c>
      <c r="DT9" s="35"/>
      <c r="DU9" s="34">
        <v>1</v>
      </c>
      <c r="DV9" s="35"/>
      <c r="DW9" s="34"/>
      <c r="DX9" s="35"/>
      <c r="DY9" s="34"/>
      <c r="DZ9" s="35"/>
      <c r="EA9" s="34"/>
      <c r="EB9" s="35"/>
      <c r="EC9" s="34">
        <v>3</v>
      </c>
      <c r="ED9" s="35"/>
      <c r="EE9" s="34"/>
      <c r="EF9" s="35"/>
      <c r="EG9" s="34"/>
      <c r="EH9" s="35"/>
      <c r="EI9" s="34">
        <v>1</v>
      </c>
      <c r="EJ9" s="35"/>
      <c r="EK9" s="34"/>
      <c r="EL9" s="35"/>
      <c r="EM9" s="34">
        <v>2</v>
      </c>
      <c r="EN9" s="35"/>
      <c r="EO9" s="34">
        <v>1</v>
      </c>
      <c r="EP9" s="35"/>
      <c r="EQ9" s="34">
        <v>1</v>
      </c>
      <c r="ER9" s="35"/>
      <c r="ES9" s="34"/>
      <c r="ET9" s="35"/>
      <c r="EU9" s="34">
        <f t="shared" si="0"/>
        <v>201</v>
      </c>
      <c r="EV9" s="35">
        <f t="shared" si="1"/>
        <v>3</v>
      </c>
    </row>
    <row r="10" spans="1:152" ht="15.75" customHeight="1" x14ac:dyDescent="0.2">
      <c r="A10" s="132"/>
      <c r="B10" s="33" t="s">
        <v>107</v>
      </c>
      <c r="C10" s="34"/>
      <c r="D10" s="35"/>
      <c r="E10" s="34"/>
      <c r="F10" s="35"/>
      <c r="G10" s="34">
        <v>1</v>
      </c>
      <c r="H10" s="35"/>
      <c r="I10" s="34">
        <v>1</v>
      </c>
      <c r="J10" s="35"/>
      <c r="K10" s="34">
        <v>2</v>
      </c>
      <c r="L10" s="35"/>
      <c r="M10" s="34"/>
      <c r="N10" s="35"/>
      <c r="O10" s="34">
        <v>3</v>
      </c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>
        <v>15</v>
      </c>
      <c r="AH10" s="35"/>
      <c r="AI10" s="34">
        <v>1</v>
      </c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>
        <v>2</v>
      </c>
      <c r="AZ10" s="35"/>
      <c r="BA10" s="34">
        <v>1</v>
      </c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>
        <v>1</v>
      </c>
      <c r="BT10" s="35"/>
      <c r="BU10" s="34">
        <v>1</v>
      </c>
      <c r="BV10" s="35"/>
      <c r="BW10" s="34"/>
      <c r="BX10" s="35"/>
      <c r="BY10" s="34">
        <v>5</v>
      </c>
      <c r="BZ10" s="35"/>
      <c r="CA10" s="34"/>
      <c r="CB10" s="35"/>
      <c r="CC10" s="34">
        <v>6</v>
      </c>
      <c r="CD10" s="35"/>
      <c r="CE10" s="34">
        <v>5</v>
      </c>
      <c r="CF10" s="35"/>
      <c r="CG10" s="34"/>
      <c r="CH10" s="35"/>
      <c r="CI10" s="34"/>
      <c r="CJ10" s="35"/>
      <c r="CK10" s="34"/>
      <c r="CL10" s="35"/>
      <c r="CM10" s="34"/>
      <c r="CN10" s="35"/>
      <c r="CO10" s="34">
        <v>1</v>
      </c>
      <c r="CP10" s="35"/>
      <c r="CQ10" s="34"/>
      <c r="CR10" s="35"/>
      <c r="CS10" s="34">
        <v>1</v>
      </c>
      <c r="CT10" s="35"/>
      <c r="CU10" s="34"/>
      <c r="CV10" s="35"/>
      <c r="CW10" s="34"/>
      <c r="CX10" s="35"/>
      <c r="CY10" s="34"/>
      <c r="CZ10" s="35"/>
      <c r="DA10" s="34"/>
      <c r="DB10" s="35"/>
      <c r="DC10" s="34">
        <v>10</v>
      </c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>
        <v>4</v>
      </c>
      <c r="DP10" s="35"/>
      <c r="DQ10" s="34">
        <v>37</v>
      </c>
      <c r="DR10" s="35"/>
      <c r="DS10" s="34"/>
      <c r="DT10" s="35"/>
      <c r="DU10" s="34"/>
      <c r="DV10" s="35"/>
      <c r="DW10" s="34">
        <v>7</v>
      </c>
      <c r="DX10" s="35"/>
      <c r="DY10" s="34">
        <v>1</v>
      </c>
      <c r="DZ10" s="35"/>
      <c r="EA10" s="34"/>
      <c r="EB10" s="35"/>
      <c r="EC10" s="34"/>
      <c r="ED10" s="35"/>
      <c r="EE10" s="34"/>
      <c r="EF10" s="35"/>
      <c r="EG10" s="34"/>
      <c r="EH10" s="35"/>
      <c r="EI10" s="34"/>
      <c r="EJ10" s="35"/>
      <c r="EK10" s="34"/>
      <c r="EL10" s="35"/>
      <c r="EM10" s="34"/>
      <c r="EN10" s="35"/>
      <c r="EO10" s="34"/>
      <c r="EP10" s="35"/>
      <c r="EQ10" s="34"/>
      <c r="ER10" s="35"/>
      <c r="ES10" s="34"/>
      <c r="ET10" s="35"/>
      <c r="EU10" s="34">
        <f t="shared" si="0"/>
        <v>105</v>
      </c>
      <c r="EV10" s="35">
        <f t="shared" si="1"/>
        <v>0</v>
      </c>
    </row>
    <row r="11" spans="1:152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34"/>
      <c r="DV11" s="35"/>
      <c r="DW11" s="34"/>
      <c r="DX11" s="35"/>
      <c r="DY11" s="34"/>
      <c r="DZ11" s="35"/>
      <c r="EA11" s="34"/>
      <c r="EB11" s="35"/>
      <c r="EC11" s="34"/>
      <c r="ED11" s="35"/>
      <c r="EE11" s="34"/>
      <c r="EF11" s="35"/>
      <c r="EG11" s="34"/>
      <c r="EH11" s="35"/>
      <c r="EI11" s="34"/>
      <c r="EJ11" s="35"/>
      <c r="EK11" s="34"/>
      <c r="EL11" s="35"/>
      <c r="EM11" s="34"/>
      <c r="EN11" s="35"/>
      <c r="EO11" s="34"/>
      <c r="EP11" s="35"/>
      <c r="EQ11" s="34"/>
      <c r="ER11" s="35"/>
      <c r="ES11" s="34"/>
      <c r="ET11" s="35"/>
      <c r="EU11" s="34">
        <f t="shared" si="0"/>
        <v>0</v>
      </c>
      <c r="EV11" s="35">
        <f t="shared" si="1"/>
        <v>0</v>
      </c>
    </row>
    <row r="12" spans="1:152" ht="15.75" customHeight="1" x14ac:dyDescent="0.2">
      <c r="A12" s="132"/>
      <c r="B12" s="33" t="s">
        <v>109</v>
      </c>
      <c r="C12" s="34">
        <v>2</v>
      </c>
      <c r="D12" s="35"/>
      <c r="E12" s="34">
        <v>1</v>
      </c>
      <c r="F12" s="35"/>
      <c r="G12" s="34">
        <v>1</v>
      </c>
      <c r="H12" s="35"/>
      <c r="I12" s="34">
        <v>1</v>
      </c>
      <c r="J12" s="35"/>
      <c r="K12" s="34"/>
      <c r="L12" s="35"/>
      <c r="M12" s="34">
        <v>4</v>
      </c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>
        <v>1</v>
      </c>
      <c r="Z12" s="35"/>
      <c r="AA12" s="34"/>
      <c r="AB12" s="35"/>
      <c r="AC12" s="34"/>
      <c r="AD12" s="35"/>
      <c r="AE12" s="34"/>
      <c r="AF12" s="35"/>
      <c r="AG12" s="34"/>
      <c r="AH12" s="35"/>
      <c r="AI12" s="34">
        <v>5</v>
      </c>
      <c r="AJ12" s="35"/>
      <c r="AK12" s="34"/>
      <c r="AL12" s="35"/>
      <c r="AM12" s="34">
        <v>1</v>
      </c>
      <c r="AN12" s="35"/>
      <c r="AO12" s="34"/>
      <c r="AP12" s="35"/>
      <c r="AQ12" s="34">
        <v>2</v>
      </c>
      <c r="AR12" s="35"/>
      <c r="AS12" s="34"/>
      <c r="AT12" s="35"/>
      <c r="AU12" s="34"/>
      <c r="AV12" s="35"/>
      <c r="AW12" s="34">
        <v>2</v>
      </c>
      <c r="AX12" s="35"/>
      <c r="AY12" s="34">
        <v>5</v>
      </c>
      <c r="AZ12" s="35"/>
      <c r="BA12" s="34"/>
      <c r="BB12" s="35"/>
      <c r="BC12" s="34">
        <v>6</v>
      </c>
      <c r="BD12" s="35">
        <v>3</v>
      </c>
      <c r="BE12" s="34"/>
      <c r="BF12" s="35"/>
      <c r="BG12" s="34">
        <v>18</v>
      </c>
      <c r="BH12" s="35">
        <v>1</v>
      </c>
      <c r="BI12" s="34">
        <v>6</v>
      </c>
      <c r="BJ12" s="35"/>
      <c r="BK12" s="34">
        <v>1</v>
      </c>
      <c r="BL12" s="35"/>
      <c r="BM12" s="34">
        <v>1</v>
      </c>
      <c r="BN12" s="35"/>
      <c r="BO12" s="34"/>
      <c r="BP12" s="35"/>
      <c r="BQ12" s="34"/>
      <c r="BR12" s="35"/>
      <c r="BS12" s="34">
        <v>10</v>
      </c>
      <c r="BT12" s="35"/>
      <c r="BU12" s="34"/>
      <c r="BV12" s="35"/>
      <c r="BW12" s="34">
        <v>8</v>
      </c>
      <c r="BX12" s="35"/>
      <c r="BY12" s="34"/>
      <c r="BZ12" s="35"/>
      <c r="CA12" s="34">
        <v>1</v>
      </c>
      <c r="CB12" s="35"/>
      <c r="CC12" s="34"/>
      <c r="CD12" s="35"/>
      <c r="CE12" s="34">
        <v>5</v>
      </c>
      <c r="CF12" s="35"/>
      <c r="CG12" s="34">
        <v>5</v>
      </c>
      <c r="CH12" s="35"/>
      <c r="CI12" s="34"/>
      <c r="CJ12" s="35"/>
      <c r="CK12" s="34"/>
      <c r="CL12" s="35"/>
      <c r="CM12" s="34">
        <v>2</v>
      </c>
      <c r="CN12" s="35"/>
      <c r="CO12" s="34"/>
      <c r="CP12" s="35"/>
      <c r="CQ12" s="34"/>
      <c r="CR12" s="35"/>
      <c r="CS12" s="34"/>
      <c r="CT12" s="35"/>
      <c r="CU12" s="34"/>
      <c r="CV12" s="35"/>
      <c r="CW12" s="34">
        <v>2</v>
      </c>
      <c r="CX12" s="35"/>
      <c r="CY12" s="34"/>
      <c r="CZ12" s="35"/>
      <c r="DA12" s="34">
        <v>2</v>
      </c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>
        <v>1</v>
      </c>
      <c r="DN12" s="35"/>
      <c r="DO12" s="34">
        <v>7</v>
      </c>
      <c r="DP12" s="35"/>
      <c r="DQ12" s="34">
        <v>1</v>
      </c>
      <c r="DR12" s="35"/>
      <c r="DS12" s="34"/>
      <c r="DT12" s="35"/>
      <c r="DU12" s="34"/>
      <c r="DV12" s="35"/>
      <c r="DW12" s="34">
        <v>1</v>
      </c>
      <c r="DX12" s="35"/>
      <c r="DY12" s="34"/>
      <c r="DZ12" s="35"/>
      <c r="EA12" s="34"/>
      <c r="EB12" s="35"/>
      <c r="EC12" s="34"/>
      <c r="ED12" s="35"/>
      <c r="EE12" s="34">
        <v>1</v>
      </c>
      <c r="EF12" s="35"/>
      <c r="EG12" s="34">
        <v>3</v>
      </c>
      <c r="EH12" s="35"/>
      <c r="EI12" s="34"/>
      <c r="EJ12" s="35"/>
      <c r="EK12" s="34"/>
      <c r="EL12" s="35"/>
      <c r="EM12" s="34"/>
      <c r="EN12" s="35"/>
      <c r="EO12" s="34"/>
      <c r="EP12" s="35"/>
      <c r="EQ12" s="34"/>
      <c r="ER12" s="35"/>
      <c r="ES12" s="34"/>
      <c r="ET12" s="35"/>
      <c r="EU12" s="34">
        <f t="shared" si="0"/>
        <v>106</v>
      </c>
      <c r="EV12" s="35">
        <f t="shared" si="1"/>
        <v>4</v>
      </c>
    </row>
    <row r="13" spans="1:152" ht="15.75" customHeight="1" x14ac:dyDescent="0.2">
      <c r="A13" s="132"/>
      <c r="B13" s="33" t="s">
        <v>110</v>
      </c>
      <c r="C13" s="34">
        <v>2</v>
      </c>
      <c r="D13" s="35"/>
      <c r="E13" s="34">
        <v>1</v>
      </c>
      <c r="F13" s="35"/>
      <c r="G13" s="34">
        <v>1</v>
      </c>
      <c r="H13" s="35"/>
      <c r="I13" s="34"/>
      <c r="J13" s="35"/>
      <c r="K13" s="34">
        <v>1</v>
      </c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>
        <v>1</v>
      </c>
      <c r="Z13" s="35"/>
      <c r="AA13" s="34"/>
      <c r="AB13" s="35"/>
      <c r="AC13" s="34"/>
      <c r="AD13" s="35"/>
      <c r="AE13" s="34"/>
      <c r="AF13" s="35"/>
      <c r="AG13" s="34">
        <v>21</v>
      </c>
      <c r="AH13" s="35"/>
      <c r="AI13" s="34">
        <v>7</v>
      </c>
      <c r="AJ13" s="35"/>
      <c r="AK13" s="34">
        <v>1</v>
      </c>
      <c r="AL13" s="35"/>
      <c r="AM13" s="34">
        <v>3</v>
      </c>
      <c r="AN13" s="35"/>
      <c r="AO13" s="34"/>
      <c r="AP13" s="35"/>
      <c r="AQ13" s="34">
        <v>2</v>
      </c>
      <c r="AR13" s="35"/>
      <c r="AS13" s="34"/>
      <c r="AT13" s="35"/>
      <c r="AU13" s="34">
        <v>1</v>
      </c>
      <c r="AV13" s="35"/>
      <c r="AW13" s="34">
        <v>1</v>
      </c>
      <c r="AX13" s="35"/>
      <c r="AY13" s="34">
        <v>4</v>
      </c>
      <c r="AZ13" s="35"/>
      <c r="BA13" s="34"/>
      <c r="BB13" s="35"/>
      <c r="BC13" s="34">
        <v>1</v>
      </c>
      <c r="BD13" s="35"/>
      <c r="BE13" s="34"/>
      <c r="BF13" s="35"/>
      <c r="BG13" s="34">
        <v>11</v>
      </c>
      <c r="BH13" s="35"/>
      <c r="BI13" s="34">
        <v>25</v>
      </c>
      <c r="BJ13" s="35"/>
      <c r="BK13" s="34">
        <v>6</v>
      </c>
      <c r="BL13" s="35"/>
      <c r="BM13" s="34">
        <v>1</v>
      </c>
      <c r="BN13" s="35"/>
      <c r="BO13" s="34">
        <v>1</v>
      </c>
      <c r="BP13" s="35"/>
      <c r="BQ13" s="34"/>
      <c r="BR13" s="35"/>
      <c r="BS13" s="34">
        <v>10</v>
      </c>
      <c r="BT13" s="35"/>
      <c r="BU13" s="34"/>
      <c r="BV13" s="35"/>
      <c r="BW13" s="34">
        <v>4</v>
      </c>
      <c r="BX13" s="35"/>
      <c r="BY13" s="34"/>
      <c r="BZ13" s="35"/>
      <c r="CA13" s="34">
        <v>6</v>
      </c>
      <c r="CB13" s="35"/>
      <c r="CC13" s="34"/>
      <c r="CD13" s="35"/>
      <c r="CE13" s="34">
        <v>4</v>
      </c>
      <c r="CF13" s="35"/>
      <c r="CG13" s="34">
        <v>4</v>
      </c>
      <c r="CH13" s="35"/>
      <c r="CI13" s="34">
        <v>1</v>
      </c>
      <c r="CJ13" s="35"/>
      <c r="CK13" s="34"/>
      <c r="CL13" s="35"/>
      <c r="CM13" s="34"/>
      <c r="CN13" s="35"/>
      <c r="CO13" s="34">
        <v>2</v>
      </c>
      <c r="CP13" s="35"/>
      <c r="CQ13" s="34"/>
      <c r="CR13" s="35"/>
      <c r="CS13" s="34"/>
      <c r="CT13" s="35"/>
      <c r="CU13" s="34">
        <v>1</v>
      </c>
      <c r="CV13" s="35"/>
      <c r="CW13" s="34"/>
      <c r="CX13" s="35"/>
      <c r="CY13" s="34"/>
      <c r="CZ13" s="35"/>
      <c r="DA13" s="34">
        <v>1</v>
      </c>
      <c r="DB13" s="35"/>
      <c r="DC13" s="34"/>
      <c r="DD13" s="35"/>
      <c r="DE13" s="34"/>
      <c r="DF13" s="35"/>
      <c r="DG13" s="34">
        <v>1</v>
      </c>
      <c r="DH13" s="35"/>
      <c r="DI13" s="34"/>
      <c r="DJ13" s="35"/>
      <c r="DK13" s="34">
        <v>13</v>
      </c>
      <c r="DL13" s="35"/>
      <c r="DM13" s="34"/>
      <c r="DN13" s="35"/>
      <c r="DO13" s="34">
        <v>39</v>
      </c>
      <c r="DP13" s="35"/>
      <c r="DQ13" s="34">
        <v>7</v>
      </c>
      <c r="DR13" s="35">
        <v>1</v>
      </c>
      <c r="DS13" s="34">
        <v>3</v>
      </c>
      <c r="DT13" s="35">
        <v>1</v>
      </c>
      <c r="DU13" s="34">
        <v>1</v>
      </c>
      <c r="DV13" s="35"/>
      <c r="DW13" s="34">
        <v>10</v>
      </c>
      <c r="DX13" s="35"/>
      <c r="DY13" s="34"/>
      <c r="DZ13" s="35"/>
      <c r="EA13" s="34"/>
      <c r="EB13" s="35"/>
      <c r="EC13" s="34"/>
      <c r="ED13" s="35"/>
      <c r="EE13" s="34"/>
      <c r="EF13" s="35"/>
      <c r="EG13" s="34"/>
      <c r="EH13" s="35"/>
      <c r="EI13" s="34"/>
      <c r="EJ13" s="35"/>
      <c r="EK13" s="34"/>
      <c r="EL13" s="35"/>
      <c r="EM13" s="34"/>
      <c r="EN13" s="35"/>
      <c r="EO13" s="34"/>
      <c r="EP13" s="35"/>
      <c r="EQ13" s="34"/>
      <c r="ER13" s="35"/>
      <c r="ES13" s="34"/>
      <c r="ET13" s="35"/>
      <c r="EU13" s="34">
        <f t="shared" si="0"/>
        <v>198</v>
      </c>
      <c r="EV13" s="35">
        <f t="shared" si="1"/>
        <v>2</v>
      </c>
    </row>
    <row r="14" spans="1:152" ht="15.75" customHeight="1" x14ac:dyDescent="0.2">
      <c r="A14" s="132"/>
      <c r="B14" s="33" t="s">
        <v>111</v>
      </c>
      <c r="C14" s="34"/>
      <c r="D14" s="35"/>
      <c r="E14" s="34">
        <v>7</v>
      </c>
      <c r="F14" s="35"/>
      <c r="G14" s="34">
        <v>9</v>
      </c>
      <c r="H14" s="35"/>
      <c r="I14" s="34">
        <v>9</v>
      </c>
      <c r="J14" s="35"/>
      <c r="K14" s="34"/>
      <c r="L14" s="35"/>
      <c r="M14" s="34">
        <v>48</v>
      </c>
      <c r="N14" s="35"/>
      <c r="O14" s="34"/>
      <c r="P14" s="35"/>
      <c r="Q14" s="34">
        <v>8</v>
      </c>
      <c r="R14" s="35"/>
      <c r="S14" s="34">
        <v>3</v>
      </c>
      <c r="T14" s="35">
        <v>27</v>
      </c>
      <c r="U14" s="34">
        <v>3</v>
      </c>
      <c r="V14" s="35"/>
      <c r="W14" s="34">
        <v>9</v>
      </c>
      <c r="X14" s="35">
        <v>27</v>
      </c>
      <c r="Y14" s="34">
        <v>19</v>
      </c>
      <c r="Z14" s="35">
        <v>2</v>
      </c>
      <c r="AA14" s="34">
        <v>7</v>
      </c>
      <c r="AB14" s="35"/>
      <c r="AC14" s="34">
        <v>12</v>
      </c>
      <c r="AD14" s="35"/>
      <c r="AE14" s="34">
        <v>7</v>
      </c>
      <c r="AF14" s="35"/>
      <c r="AG14" s="34">
        <v>25</v>
      </c>
      <c r="AH14" s="35">
        <v>10</v>
      </c>
      <c r="AI14" s="34">
        <v>18</v>
      </c>
      <c r="AJ14" s="35">
        <v>4</v>
      </c>
      <c r="AK14" s="34">
        <v>18</v>
      </c>
      <c r="AL14" s="35">
        <v>3</v>
      </c>
      <c r="AM14" s="34">
        <v>18</v>
      </c>
      <c r="AN14" s="35"/>
      <c r="AO14" s="34">
        <v>96</v>
      </c>
      <c r="AP14" s="35">
        <v>4</v>
      </c>
      <c r="AQ14" s="34">
        <v>7</v>
      </c>
      <c r="AR14" s="35">
        <v>3</v>
      </c>
      <c r="AS14" s="34">
        <v>36</v>
      </c>
      <c r="AT14" s="35">
        <v>3</v>
      </c>
      <c r="AU14" s="34"/>
      <c r="AV14" s="35"/>
      <c r="AW14" s="34"/>
      <c r="AX14" s="35"/>
      <c r="AY14" s="34">
        <v>11</v>
      </c>
      <c r="AZ14" s="35">
        <v>2</v>
      </c>
      <c r="BA14" s="34">
        <v>41</v>
      </c>
      <c r="BB14" s="35">
        <v>1</v>
      </c>
      <c r="BC14" s="34">
        <v>25</v>
      </c>
      <c r="BD14" s="35"/>
      <c r="BE14" s="34">
        <v>7</v>
      </c>
      <c r="BF14" s="35">
        <v>3</v>
      </c>
      <c r="BG14" s="34">
        <v>16</v>
      </c>
      <c r="BH14" s="35">
        <v>3</v>
      </c>
      <c r="BI14" s="34"/>
      <c r="BJ14" s="35"/>
      <c r="BK14" s="34">
        <v>11</v>
      </c>
      <c r="BL14" s="35">
        <v>6</v>
      </c>
      <c r="BM14" s="34">
        <v>1</v>
      </c>
      <c r="BN14" s="35">
        <v>35</v>
      </c>
      <c r="BO14" s="34">
        <v>70</v>
      </c>
      <c r="BP14" s="35">
        <v>3</v>
      </c>
      <c r="BQ14" s="34"/>
      <c r="BR14" s="35"/>
      <c r="BS14" s="34">
        <v>33</v>
      </c>
      <c r="BT14" s="35">
        <v>12</v>
      </c>
      <c r="BU14" s="34">
        <v>3</v>
      </c>
      <c r="BV14" s="35">
        <v>3</v>
      </c>
      <c r="BW14" s="34">
        <v>10</v>
      </c>
      <c r="BX14" s="35">
        <v>7</v>
      </c>
      <c r="BY14" s="34"/>
      <c r="BZ14" s="35"/>
      <c r="CA14" s="34">
        <v>22</v>
      </c>
      <c r="CB14" s="35">
        <v>3</v>
      </c>
      <c r="CC14" s="34">
        <v>9</v>
      </c>
      <c r="CD14" s="35">
        <v>4</v>
      </c>
      <c r="CE14" s="34">
        <v>12</v>
      </c>
      <c r="CF14" s="35">
        <v>5</v>
      </c>
      <c r="CG14" s="34"/>
      <c r="CH14" s="35">
        <v>2</v>
      </c>
      <c r="CI14" s="34"/>
      <c r="CJ14" s="35"/>
      <c r="CK14" s="34"/>
      <c r="CL14" s="35"/>
      <c r="CM14" s="34">
        <v>3</v>
      </c>
      <c r="CN14" s="35"/>
      <c r="CO14" s="34">
        <v>14</v>
      </c>
      <c r="CP14" s="35">
        <v>3</v>
      </c>
      <c r="CQ14" s="34"/>
      <c r="CR14" s="35"/>
      <c r="CS14" s="34">
        <v>6</v>
      </c>
      <c r="CT14" s="35">
        <v>3</v>
      </c>
      <c r="CU14" s="34">
        <v>3</v>
      </c>
      <c r="CV14" s="35"/>
      <c r="CW14" s="34">
        <v>21</v>
      </c>
      <c r="CX14" s="35">
        <v>8</v>
      </c>
      <c r="CY14" s="34">
        <v>31</v>
      </c>
      <c r="CZ14" s="35">
        <v>9</v>
      </c>
      <c r="DA14" s="34">
        <v>32</v>
      </c>
      <c r="DB14" s="35">
        <v>6</v>
      </c>
      <c r="DC14" s="34">
        <v>5</v>
      </c>
      <c r="DD14" s="35"/>
      <c r="DE14" s="34">
        <v>12</v>
      </c>
      <c r="DF14" s="35"/>
      <c r="DG14" s="34">
        <v>6</v>
      </c>
      <c r="DH14" s="35"/>
      <c r="DI14" s="34">
        <v>18</v>
      </c>
      <c r="DJ14" s="35"/>
      <c r="DK14" s="34">
        <v>2</v>
      </c>
      <c r="DL14" s="35">
        <v>10</v>
      </c>
      <c r="DM14" s="34">
        <v>3</v>
      </c>
      <c r="DN14" s="35"/>
      <c r="DO14" s="34">
        <v>1</v>
      </c>
      <c r="DP14" s="35">
        <v>1</v>
      </c>
      <c r="DQ14" s="34"/>
      <c r="DR14" s="35"/>
      <c r="DS14" s="34">
        <v>41</v>
      </c>
      <c r="DT14" s="35">
        <v>3</v>
      </c>
      <c r="DU14" s="34">
        <v>14</v>
      </c>
      <c r="DV14" s="35">
        <v>1</v>
      </c>
      <c r="DW14" s="34">
        <v>48</v>
      </c>
      <c r="DX14" s="35">
        <v>2</v>
      </c>
      <c r="DY14" s="34">
        <v>28</v>
      </c>
      <c r="DZ14" s="35"/>
      <c r="EA14" s="34">
        <v>10</v>
      </c>
      <c r="EB14" s="35">
        <v>3</v>
      </c>
      <c r="EC14" s="34">
        <v>6</v>
      </c>
      <c r="ED14" s="35">
        <v>10</v>
      </c>
      <c r="EE14" s="34">
        <v>12</v>
      </c>
      <c r="EF14" s="35">
        <v>1</v>
      </c>
      <c r="EG14" s="34">
        <v>31</v>
      </c>
      <c r="EH14" s="35">
        <v>6</v>
      </c>
      <c r="EI14" s="34">
        <v>3</v>
      </c>
      <c r="EJ14" s="35"/>
      <c r="EK14" s="34">
        <v>6</v>
      </c>
      <c r="EL14" s="35">
        <v>6</v>
      </c>
      <c r="EM14" s="34">
        <v>4</v>
      </c>
      <c r="EN14" s="35">
        <v>1</v>
      </c>
      <c r="EO14" s="34">
        <v>5</v>
      </c>
      <c r="EP14" s="35">
        <v>1</v>
      </c>
      <c r="EQ14" s="34">
        <v>4</v>
      </c>
      <c r="ER14" s="35">
        <v>4</v>
      </c>
      <c r="ES14" s="34"/>
      <c r="ET14" s="35"/>
      <c r="EU14" s="34">
        <f t="shared" si="0"/>
        <v>999</v>
      </c>
      <c r="EV14" s="35">
        <f t="shared" si="1"/>
        <v>250</v>
      </c>
    </row>
    <row r="15" spans="1:152" ht="15.75" customHeight="1" x14ac:dyDescent="0.2">
      <c r="A15" s="132"/>
      <c r="B15" s="33" t="s">
        <v>112</v>
      </c>
      <c r="C15" s="34"/>
      <c r="D15" s="35">
        <v>1</v>
      </c>
      <c r="E15" s="34"/>
      <c r="F15" s="35">
        <v>1</v>
      </c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>
        <v>1</v>
      </c>
      <c r="R15" s="35"/>
      <c r="S15" s="34">
        <v>5</v>
      </c>
      <c r="T15" s="35">
        <v>1</v>
      </c>
      <c r="U15" s="34">
        <v>5</v>
      </c>
      <c r="V15" s="35"/>
      <c r="W15" s="34">
        <v>1</v>
      </c>
      <c r="X15" s="35"/>
      <c r="Y15" s="34">
        <v>4</v>
      </c>
      <c r="Z15" s="35">
        <v>2</v>
      </c>
      <c r="AA15" s="34"/>
      <c r="AB15" s="35"/>
      <c r="AC15" s="34"/>
      <c r="AD15" s="35"/>
      <c r="AE15" s="34">
        <v>1</v>
      </c>
      <c r="AF15" s="35"/>
      <c r="AG15" s="34">
        <v>5</v>
      </c>
      <c r="AH15" s="35"/>
      <c r="AI15" s="34">
        <v>1</v>
      </c>
      <c r="AJ15" s="35">
        <v>1</v>
      </c>
      <c r="AK15" s="34"/>
      <c r="AL15" s="35"/>
      <c r="AM15" s="34"/>
      <c r="AN15" s="35">
        <v>2</v>
      </c>
      <c r="AO15" s="34"/>
      <c r="AP15" s="35"/>
      <c r="AQ15" s="34"/>
      <c r="AR15" s="35"/>
      <c r="AS15" s="34"/>
      <c r="AT15" s="35">
        <v>2</v>
      </c>
      <c r="AU15" s="34">
        <v>1</v>
      </c>
      <c r="AV15" s="35"/>
      <c r="AW15" s="34">
        <v>1</v>
      </c>
      <c r="AX15" s="35"/>
      <c r="AY15" s="34">
        <v>2</v>
      </c>
      <c r="AZ15" s="35">
        <v>5</v>
      </c>
      <c r="BA15" s="34">
        <v>3</v>
      </c>
      <c r="BB15" s="35"/>
      <c r="BC15" s="34">
        <v>1</v>
      </c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>
        <v>1</v>
      </c>
      <c r="BQ15" s="34">
        <v>1</v>
      </c>
      <c r="BR15" s="35"/>
      <c r="BS15" s="34">
        <v>1</v>
      </c>
      <c r="BT15" s="35">
        <v>1</v>
      </c>
      <c r="BU15" s="34">
        <v>4</v>
      </c>
      <c r="BV15" s="35"/>
      <c r="BW15" s="34">
        <v>1</v>
      </c>
      <c r="BX15" s="35"/>
      <c r="BY15" s="34">
        <v>1</v>
      </c>
      <c r="BZ15" s="35"/>
      <c r="CA15" s="34"/>
      <c r="CB15" s="35">
        <v>7</v>
      </c>
      <c r="CC15" s="34">
        <v>2</v>
      </c>
      <c r="CD15" s="35"/>
      <c r="CE15" s="34">
        <v>3</v>
      </c>
      <c r="CF15" s="35">
        <v>6</v>
      </c>
      <c r="CG15" s="34">
        <v>10</v>
      </c>
      <c r="CH15" s="35">
        <v>1</v>
      </c>
      <c r="CI15" s="34"/>
      <c r="CJ15" s="35"/>
      <c r="CK15" s="34"/>
      <c r="CL15" s="35"/>
      <c r="CM15" s="34"/>
      <c r="CN15" s="35"/>
      <c r="CO15" s="34">
        <v>3</v>
      </c>
      <c r="CP15" s="35"/>
      <c r="CQ15" s="34"/>
      <c r="CR15" s="35"/>
      <c r="CS15" s="34">
        <v>4</v>
      </c>
      <c r="CT15" s="35"/>
      <c r="CU15" s="34">
        <v>2</v>
      </c>
      <c r="CV15" s="35"/>
      <c r="CW15" s="34"/>
      <c r="CX15" s="35"/>
      <c r="CY15" s="34"/>
      <c r="CZ15" s="35">
        <v>1</v>
      </c>
      <c r="DA15" s="34"/>
      <c r="DB15" s="35">
        <v>1</v>
      </c>
      <c r="DC15" s="34">
        <v>3</v>
      </c>
      <c r="DD15" s="35"/>
      <c r="DE15" s="34"/>
      <c r="DF15" s="35"/>
      <c r="DG15" s="34"/>
      <c r="DH15" s="35"/>
      <c r="DI15" s="34">
        <v>1</v>
      </c>
      <c r="DJ15" s="35"/>
      <c r="DK15" s="34"/>
      <c r="DL15" s="35">
        <v>2</v>
      </c>
      <c r="DM15" s="34"/>
      <c r="DN15" s="35"/>
      <c r="DO15" s="34"/>
      <c r="DP15" s="35"/>
      <c r="DQ15" s="34"/>
      <c r="DR15" s="35"/>
      <c r="DS15" s="34">
        <v>1</v>
      </c>
      <c r="DT15" s="35"/>
      <c r="DU15" s="34">
        <v>2</v>
      </c>
      <c r="DV15" s="35"/>
      <c r="DW15" s="34"/>
      <c r="DX15" s="35"/>
      <c r="DY15" s="34"/>
      <c r="DZ15" s="35"/>
      <c r="EA15" s="34"/>
      <c r="EB15" s="35"/>
      <c r="EC15" s="34">
        <v>3</v>
      </c>
      <c r="ED15" s="35"/>
      <c r="EE15" s="34"/>
      <c r="EF15" s="35"/>
      <c r="EG15" s="34"/>
      <c r="EH15" s="35">
        <v>1</v>
      </c>
      <c r="EI15" s="34">
        <v>4</v>
      </c>
      <c r="EJ15" s="35"/>
      <c r="EK15" s="34"/>
      <c r="EL15" s="35">
        <v>1</v>
      </c>
      <c r="EM15" s="34">
        <v>4</v>
      </c>
      <c r="EN15" s="35"/>
      <c r="EO15" s="34">
        <v>1</v>
      </c>
      <c r="EP15" s="35"/>
      <c r="EQ15" s="34">
        <v>1</v>
      </c>
      <c r="ER15" s="35"/>
      <c r="ES15" s="34"/>
      <c r="ET15" s="35"/>
      <c r="EU15" s="34">
        <f t="shared" si="0"/>
        <v>83</v>
      </c>
      <c r="EV15" s="35">
        <f t="shared" si="1"/>
        <v>37</v>
      </c>
    </row>
    <row r="16" spans="1:152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>
        <v>4</v>
      </c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>
        <v>1</v>
      </c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>
        <v>1</v>
      </c>
      <c r="CF16" s="35">
        <v>1</v>
      </c>
      <c r="CG16" s="34">
        <v>1</v>
      </c>
      <c r="CH16" s="35">
        <v>2</v>
      </c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>
        <v>1</v>
      </c>
      <c r="DJ16" s="35"/>
      <c r="DK16" s="34"/>
      <c r="DL16" s="35"/>
      <c r="DM16" s="34"/>
      <c r="DN16" s="35"/>
      <c r="DO16" s="34"/>
      <c r="DP16" s="35"/>
      <c r="DQ16" s="34">
        <v>3</v>
      </c>
      <c r="DR16" s="35"/>
      <c r="DS16" s="34"/>
      <c r="DT16" s="35"/>
      <c r="DU16" s="34"/>
      <c r="DV16" s="35"/>
      <c r="DW16" s="34"/>
      <c r="DX16" s="35"/>
      <c r="DY16" s="34"/>
      <c r="DZ16" s="35"/>
      <c r="EA16" s="34">
        <v>1</v>
      </c>
      <c r="EB16" s="35"/>
      <c r="EC16" s="34"/>
      <c r="ED16" s="35"/>
      <c r="EE16" s="34"/>
      <c r="EF16" s="35"/>
      <c r="EG16" s="34"/>
      <c r="EH16" s="35"/>
      <c r="EI16" s="34"/>
      <c r="EJ16" s="35"/>
      <c r="EK16" s="34">
        <v>1</v>
      </c>
      <c r="EL16" s="35"/>
      <c r="EM16" s="34">
        <v>1</v>
      </c>
      <c r="EN16" s="35"/>
      <c r="EO16" s="34">
        <v>3</v>
      </c>
      <c r="EP16" s="35"/>
      <c r="EQ16" s="34">
        <v>1</v>
      </c>
      <c r="ER16" s="35"/>
      <c r="ES16" s="34"/>
      <c r="ET16" s="35"/>
      <c r="EU16" s="34">
        <f t="shared" si="0"/>
        <v>18</v>
      </c>
      <c r="EV16" s="35">
        <f t="shared" si="1"/>
        <v>3</v>
      </c>
    </row>
    <row r="17" spans="1:152" ht="15.75" customHeight="1" x14ac:dyDescent="0.2">
      <c r="A17" s="132"/>
      <c r="B17" s="33" t="s">
        <v>114</v>
      </c>
      <c r="C17" s="34"/>
      <c r="D17" s="35">
        <v>1</v>
      </c>
      <c r="E17" s="34"/>
      <c r="F17" s="35"/>
      <c r="G17" s="34"/>
      <c r="H17" s="35"/>
      <c r="I17" s="34"/>
      <c r="J17" s="35"/>
      <c r="K17" s="34"/>
      <c r="L17" s="35"/>
      <c r="M17" s="34">
        <v>4</v>
      </c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>
        <v>1</v>
      </c>
      <c r="Z17" s="35">
        <v>5</v>
      </c>
      <c r="AA17" s="34">
        <v>1</v>
      </c>
      <c r="AB17" s="35"/>
      <c r="AC17" s="34">
        <v>1</v>
      </c>
      <c r="AD17" s="35"/>
      <c r="AE17" s="34"/>
      <c r="AF17" s="35"/>
      <c r="AG17" s="34"/>
      <c r="AH17" s="35"/>
      <c r="AI17" s="34"/>
      <c r="AJ17" s="35"/>
      <c r="AK17" s="34"/>
      <c r="AL17" s="35">
        <v>1</v>
      </c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>
        <v>1</v>
      </c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>
        <v>1</v>
      </c>
      <c r="BU17" s="34"/>
      <c r="BV17" s="35"/>
      <c r="BW17" s="34">
        <v>4</v>
      </c>
      <c r="BX17" s="35">
        <v>4</v>
      </c>
      <c r="BY17" s="34"/>
      <c r="BZ17" s="35"/>
      <c r="CA17" s="34"/>
      <c r="CB17" s="35">
        <v>1</v>
      </c>
      <c r="CC17" s="34"/>
      <c r="CD17" s="35"/>
      <c r="CE17" s="34"/>
      <c r="CF17" s="35">
        <v>10</v>
      </c>
      <c r="CG17" s="34">
        <v>1</v>
      </c>
      <c r="CH17" s="35">
        <v>3</v>
      </c>
      <c r="CI17" s="34">
        <v>2</v>
      </c>
      <c r="CJ17" s="35">
        <v>1</v>
      </c>
      <c r="CK17" s="34"/>
      <c r="CL17" s="35"/>
      <c r="CM17" s="34"/>
      <c r="CN17" s="35"/>
      <c r="CO17" s="34">
        <v>1</v>
      </c>
      <c r="CP17" s="35"/>
      <c r="CQ17" s="34"/>
      <c r="CR17" s="35"/>
      <c r="CS17" s="34"/>
      <c r="CT17" s="35"/>
      <c r="CU17" s="34"/>
      <c r="CV17" s="35"/>
      <c r="CW17" s="34">
        <v>2</v>
      </c>
      <c r="CX17" s="35">
        <v>4</v>
      </c>
      <c r="CY17" s="34"/>
      <c r="CZ17" s="35">
        <v>4</v>
      </c>
      <c r="DA17" s="34"/>
      <c r="DB17" s="35"/>
      <c r="DC17" s="34">
        <v>1</v>
      </c>
      <c r="DD17" s="35">
        <v>1</v>
      </c>
      <c r="DE17" s="34"/>
      <c r="DF17" s="35"/>
      <c r="DG17" s="34">
        <v>1</v>
      </c>
      <c r="DH17" s="35"/>
      <c r="DI17" s="34">
        <v>1</v>
      </c>
      <c r="DJ17" s="35"/>
      <c r="DK17" s="34"/>
      <c r="DL17" s="35"/>
      <c r="DM17" s="34"/>
      <c r="DN17" s="35"/>
      <c r="DO17" s="34"/>
      <c r="DP17" s="35">
        <v>1</v>
      </c>
      <c r="DQ17" s="34">
        <v>1</v>
      </c>
      <c r="DR17" s="35"/>
      <c r="DS17" s="34"/>
      <c r="DT17" s="35"/>
      <c r="DU17" s="34"/>
      <c r="DV17" s="35"/>
      <c r="DW17" s="34">
        <v>2</v>
      </c>
      <c r="DX17" s="35">
        <v>1</v>
      </c>
      <c r="DY17" s="34"/>
      <c r="DZ17" s="35"/>
      <c r="EA17" s="34">
        <v>2</v>
      </c>
      <c r="EB17" s="35">
        <v>2</v>
      </c>
      <c r="EC17" s="34"/>
      <c r="ED17" s="35"/>
      <c r="EE17" s="34"/>
      <c r="EF17" s="35"/>
      <c r="EG17" s="34"/>
      <c r="EH17" s="35">
        <v>1</v>
      </c>
      <c r="EI17" s="34">
        <v>1</v>
      </c>
      <c r="EJ17" s="35"/>
      <c r="EK17" s="34"/>
      <c r="EL17" s="35"/>
      <c r="EM17" s="34"/>
      <c r="EN17" s="35"/>
      <c r="EO17" s="34">
        <v>1</v>
      </c>
      <c r="EP17" s="35"/>
      <c r="EQ17" s="34">
        <v>1</v>
      </c>
      <c r="ER17" s="35">
        <v>1</v>
      </c>
      <c r="ES17" s="34"/>
      <c r="ET17" s="35"/>
      <c r="EU17" s="34">
        <f t="shared" si="0"/>
        <v>28</v>
      </c>
      <c r="EV17" s="35">
        <f t="shared" si="1"/>
        <v>43</v>
      </c>
    </row>
    <row r="18" spans="1:152" ht="15.75" customHeight="1" x14ac:dyDescent="0.2">
      <c r="A18" s="132"/>
      <c r="B18" s="33" t="s">
        <v>115</v>
      </c>
      <c r="C18" s="34"/>
      <c r="D18" s="35"/>
      <c r="E18" s="34"/>
      <c r="F18" s="35"/>
      <c r="G18" s="34">
        <v>1</v>
      </c>
      <c r="H18" s="35"/>
      <c r="I18" s="34"/>
      <c r="J18" s="35"/>
      <c r="K18" s="34"/>
      <c r="L18" s="35"/>
      <c r="M18" s="34">
        <v>10</v>
      </c>
      <c r="N18" s="35"/>
      <c r="O18" s="34"/>
      <c r="P18" s="35"/>
      <c r="Q18" s="34"/>
      <c r="R18" s="35"/>
      <c r="S18" s="34"/>
      <c r="T18" s="35">
        <v>1</v>
      </c>
      <c r="U18" s="34">
        <v>3</v>
      </c>
      <c r="V18" s="35"/>
      <c r="W18" s="34">
        <v>5</v>
      </c>
      <c r="X18" s="35"/>
      <c r="Y18" s="34">
        <v>4</v>
      </c>
      <c r="Z18" s="35"/>
      <c r="AA18" s="34"/>
      <c r="AB18" s="35"/>
      <c r="AC18" s="34"/>
      <c r="AD18" s="35"/>
      <c r="AE18" s="34"/>
      <c r="AF18" s="35"/>
      <c r="AG18" s="34">
        <v>7</v>
      </c>
      <c r="AH18" s="35"/>
      <c r="AI18" s="34">
        <v>4</v>
      </c>
      <c r="AJ18" s="35"/>
      <c r="AK18" s="34">
        <v>2</v>
      </c>
      <c r="AL18" s="35">
        <v>1</v>
      </c>
      <c r="AM18" s="34"/>
      <c r="AN18" s="35">
        <v>1</v>
      </c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>
        <v>3</v>
      </c>
      <c r="AZ18" s="35"/>
      <c r="BA18" s="34"/>
      <c r="BB18" s="35"/>
      <c r="BC18" s="34">
        <v>3</v>
      </c>
      <c r="BD18" s="35">
        <v>1</v>
      </c>
      <c r="BE18" s="34"/>
      <c r="BF18" s="35"/>
      <c r="BG18" s="34"/>
      <c r="BH18" s="35"/>
      <c r="BI18" s="34">
        <v>4</v>
      </c>
      <c r="BJ18" s="35"/>
      <c r="BK18" s="34"/>
      <c r="BL18" s="35"/>
      <c r="BM18" s="34"/>
      <c r="BN18" s="35"/>
      <c r="BO18" s="34"/>
      <c r="BP18" s="35"/>
      <c r="BQ18" s="34">
        <v>1</v>
      </c>
      <c r="BR18" s="35"/>
      <c r="BS18" s="34"/>
      <c r="BT18" s="35"/>
      <c r="BU18" s="34"/>
      <c r="BV18" s="35"/>
      <c r="BW18" s="34">
        <v>2</v>
      </c>
      <c r="BX18" s="35"/>
      <c r="BY18" s="34">
        <v>1</v>
      </c>
      <c r="BZ18" s="35"/>
      <c r="CA18" s="34"/>
      <c r="CB18" s="35"/>
      <c r="CC18" s="34">
        <v>4</v>
      </c>
      <c r="CD18" s="35"/>
      <c r="CE18" s="34"/>
      <c r="CF18" s="35">
        <v>1</v>
      </c>
      <c r="CG18" s="34">
        <v>15</v>
      </c>
      <c r="CH18" s="35"/>
      <c r="CI18" s="34"/>
      <c r="CJ18" s="35"/>
      <c r="CK18" s="34"/>
      <c r="CL18" s="35"/>
      <c r="CM18" s="34"/>
      <c r="CN18" s="35"/>
      <c r="CO18" s="34">
        <v>4</v>
      </c>
      <c r="CP18" s="35"/>
      <c r="CQ18" s="34">
        <v>7</v>
      </c>
      <c r="CR18" s="35"/>
      <c r="CS18" s="34">
        <v>7</v>
      </c>
      <c r="CT18" s="35"/>
      <c r="CU18" s="34">
        <v>6</v>
      </c>
      <c r="CV18" s="35"/>
      <c r="CW18" s="34"/>
      <c r="CX18" s="35"/>
      <c r="CY18" s="34"/>
      <c r="CZ18" s="35"/>
      <c r="DA18" s="34"/>
      <c r="DB18" s="35"/>
      <c r="DC18" s="34">
        <v>2</v>
      </c>
      <c r="DD18" s="35"/>
      <c r="DE18" s="34"/>
      <c r="DF18" s="35"/>
      <c r="DG18" s="34">
        <v>1</v>
      </c>
      <c r="DH18" s="35"/>
      <c r="DI18" s="34">
        <v>1</v>
      </c>
      <c r="DJ18" s="35"/>
      <c r="DK18" s="34"/>
      <c r="DL18" s="35"/>
      <c r="DM18" s="34"/>
      <c r="DN18" s="35"/>
      <c r="DO18" s="34"/>
      <c r="DP18" s="35"/>
      <c r="DQ18" s="34"/>
      <c r="DR18" s="35"/>
      <c r="DS18" s="34">
        <v>1</v>
      </c>
      <c r="DT18" s="35"/>
      <c r="DU18" s="34"/>
      <c r="DV18" s="35"/>
      <c r="DW18" s="34"/>
      <c r="DX18" s="35"/>
      <c r="DY18" s="34"/>
      <c r="DZ18" s="35"/>
      <c r="EA18" s="34"/>
      <c r="EB18" s="35"/>
      <c r="EC18" s="34">
        <v>1</v>
      </c>
      <c r="ED18" s="35"/>
      <c r="EE18" s="34"/>
      <c r="EF18" s="35"/>
      <c r="EG18" s="34"/>
      <c r="EH18" s="35"/>
      <c r="EI18" s="34">
        <v>6</v>
      </c>
      <c r="EJ18" s="35"/>
      <c r="EK18" s="34"/>
      <c r="EL18" s="35"/>
      <c r="EM18" s="34"/>
      <c r="EN18" s="35"/>
      <c r="EO18" s="34">
        <v>1</v>
      </c>
      <c r="EP18" s="35"/>
      <c r="EQ18" s="34"/>
      <c r="ER18" s="35"/>
      <c r="ES18" s="34"/>
      <c r="ET18" s="35"/>
      <c r="EU18" s="34">
        <f t="shared" si="0"/>
        <v>106</v>
      </c>
      <c r="EV18" s="35">
        <f t="shared" si="1"/>
        <v>5</v>
      </c>
    </row>
    <row r="19" spans="1:152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>
        <v>3</v>
      </c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>
        <v>5</v>
      </c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>
        <v>2</v>
      </c>
      <c r="CF19" s="35"/>
      <c r="CG19" s="34"/>
      <c r="CH19" s="35">
        <v>3</v>
      </c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>
        <v>1</v>
      </c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34"/>
      <c r="DV19" s="35"/>
      <c r="DW19" s="34">
        <v>1</v>
      </c>
      <c r="DX19" s="35"/>
      <c r="DY19" s="34"/>
      <c r="DZ19" s="35"/>
      <c r="EA19" s="34"/>
      <c r="EB19" s="35"/>
      <c r="EC19" s="34"/>
      <c r="ED19" s="35"/>
      <c r="EE19" s="34"/>
      <c r="EF19" s="35"/>
      <c r="EG19" s="34"/>
      <c r="EH19" s="35"/>
      <c r="EI19" s="34"/>
      <c r="EJ19" s="35"/>
      <c r="EK19" s="34"/>
      <c r="EL19" s="35"/>
      <c r="EM19" s="34"/>
      <c r="EN19" s="35"/>
      <c r="EO19" s="34"/>
      <c r="EP19" s="35"/>
      <c r="EQ19" s="34"/>
      <c r="ER19" s="35"/>
      <c r="ES19" s="34"/>
      <c r="ET19" s="35"/>
      <c r="EU19" s="34">
        <f t="shared" si="0"/>
        <v>7</v>
      </c>
      <c r="EV19" s="35">
        <f t="shared" si="1"/>
        <v>8</v>
      </c>
    </row>
    <row r="20" spans="1:152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>
        <v>1</v>
      </c>
      <c r="Z20" s="35"/>
      <c r="AA20" s="34"/>
      <c r="AB20" s="35"/>
      <c r="AC20" s="34"/>
      <c r="AD20" s="35"/>
      <c r="AE20" s="34"/>
      <c r="AF20" s="35"/>
      <c r="AG20" s="34">
        <v>1</v>
      </c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34"/>
      <c r="DV20" s="35"/>
      <c r="DW20" s="34"/>
      <c r="DX20" s="35"/>
      <c r="DY20" s="34"/>
      <c r="DZ20" s="35"/>
      <c r="EA20" s="34"/>
      <c r="EB20" s="35"/>
      <c r="EC20" s="34"/>
      <c r="ED20" s="35"/>
      <c r="EE20" s="34"/>
      <c r="EF20" s="35"/>
      <c r="EG20" s="34"/>
      <c r="EH20" s="35"/>
      <c r="EI20" s="34"/>
      <c r="EJ20" s="35"/>
      <c r="EK20" s="34"/>
      <c r="EL20" s="35"/>
      <c r="EM20" s="34"/>
      <c r="EN20" s="35"/>
      <c r="EO20" s="34"/>
      <c r="EP20" s="35"/>
      <c r="EQ20" s="34"/>
      <c r="ER20" s="35"/>
      <c r="ES20" s="34"/>
      <c r="ET20" s="35"/>
      <c r="EU20" s="34">
        <f t="shared" si="0"/>
        <v>2</v>
      </c>
      <c r="EV20" s="35">
        <f t="shared" si="1"/>
        <v>0</v>
      </c>
    </row>
    <row r="21" spans="1:152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>
        <v>2</v>
      </c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>
        <v>1</v>
      </c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>
        <v>1</v>
      </c>
      <c r="BY21" s="34"/>
      <c r="BZ21" s="35"/>
      <c r="CA21" s="34"/>
      <c r="CB21" s="35"/>
      <c r="CC21" s="34"/>
      <c r="CD21" s="35"/>
      <c r="CE21" s="34">
        <v>1</v>
      </c>
      <c r="CF21" s="35"/>
      <c r="CG21" s="34">
        <v>1</v>
      </c>
      <c r="CH21" s="35">
        <v>1</v>
      </c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>
        <v>1</v>
      </c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>
        <v>1</v>
      </c>
      <c r="DM21" s="34"/>
      <c r="DN21" s="35"/>
      <c r="DO21" s="34">
        <v>1</v>
      </c>
      <c r="DP21" s="35"/>
      <c r="DQ21" s="34"/>
      <c r="DR21" s="35"/>
      <c r="DS21" s="34"/>
      <c r="DT21" s="35"/>
      <c r="DU21" s="34"/>
      <c r="DV21" s="35"/>
      <c r="DW21" s="34">
        <v>1</v>
      </c>
      <c r="DX21" s="35"/>
      <c r="DY21" s="34"/>
      <c r="DZ21" s="35"/>
      <c r="EA21" s="34"/>
      <c r="EB21" s="35"/>
      <c r="EC21" s="34"/>
      <c r="ED21" s="35"/>
      <c r="EE21" s="34"/>
      <c r="EF21" s="35"/>
      <c r="EG21" s="34"/>
      <c r="EH21" s="35"/>
      <c r="EI21" s="34"/>
      <c r="EJ21" s="35"/>
      <c r="EK21" s="34"/>
      <c r="EL21" s="35"/>
      <c r="EM21" s="34"/>
      <c r="EN21" s="35"/>
      <c r="EO21" s="34"/>
      <c r="EP21" s="35"/>
      <c r="EQ21" s="34"/>
      <c r="ER21" s="35"/>
      <c r="ES21" s="34"/>
      <c r="ET21" s="35"/>
      <c r="EU21" s="34">
        <f t="shared" si="0"/>
        <v>7</v>
      </c>
      <c r="EV21" s="35">
        <f t="shared" si="1"/>
        <v>4</v>
      </c>
    </row>
    <row r="22" spans="1:152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>
        <v>1</v>
      </c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>
        <v>1</v>
      </c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>
        <v>1</v>
      </c>
      <c r="DL22" s="35"/>
      <c r="DM22" s="34"/>
      <c r="DN22" s="35"/>
      <c r="DO22" s="34"/>
      <c r="DP22" s="35"/>
      <c r="DQ22" s="34"/>
      <c r="DR22" s="35"/>
      <c r="DS22" s="34"/>
      <c r="DT22" s="35"/>
      <c r="DU22" s="34"/>
      <c r="DV22" s="35"/>
      <c r="DW22" s="34"/>
      <c r="DX22" s="35"/>
      <c r="DY22" s="34"/>
      <c r="DZ22" s="35"/>
      <c r="EA22" s="34"/>
      <c r="EB22" s="35"/>
      <c r="EC22" s="34"/>
      <c r="ED22" s="35"/>
      <c r="EE22" s="34"/>
      <c r="EF22" s="35"/>
      <c r="EG22" s="34"/>
      <c r="EH22" s="35"/>
      <c r="EI22" s="34"/>
      <c r="EJ22" s="35"/>
      <c r="EK22" s="34"/>
      <c r="EL22" s="35"/>
      <c r="EM22" s="34"/>
      <c r="EN22" s="35"/>
      <c r="EO22" s="34"/>
      <c r="EP22" s="35"/>
      <c r="EQ22" s="34"/>
      <c r="ER22" s="35"/>
      <c r="ES22" s="34"/>
      <c r="ET22" s="35"/>
      <c r="EU22" s="34">
        <f t="shared" si="0"/>
        <v>3</v>
      </c>
      <c r="EV22" s="35">
        <f t="shared" si="1"/>
        <v>0</v>
      </c>
    </row>
    <row r="23" spans="1:152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34"/>
      <c r="DV23" s="35"/>
      <c r="DW23" s="34"/>
      <c r="DX23" s="35"/>
      <c r="DY23" s="34"/>
      <c r="DZ23" s="35"/>
      <c r="EA23" s="34"/>
      <c r="EB23" s="35"/>
      <c r="EC23" s="34"/>
      <c r="ED23" s="35"/>
      <c r="EE23" s="34"/>
      <c r="EF23" s="35"/>
      <c r="EG23" s="34"/>
      <c r="EH23" s="35"/>
      <c r="EI23" s="34"/>
      <c r="EJ23" s="35"/>
      <c r="EK23" s="34"/>
      <c r="EL23" s="35"/>
      <c r="EM23" s="34"/>
      <c r="EN23" s="35"/>
      <c r="EO23" s="34"/>
      <c r="EP23" s="35"/>
      <c r="EQ23" s="34"/>
      <c r="ER23" s="35"/>
      <c r="ES23" s="34"/>
      <c r="ET23" s="35"/>
      <c r="EU23" s="34">
        <f t="shared" si="0"/>
        <v>0</v>
      </c>
      <c r="EV23" s="35">
        <f t="shared" si="1"/>
        <v>0</v>
      </c>
    </row>
    <row r="24" spans="1:152" ht="15.75" customHeight="1" x14ac:dyDescent="0.2">
      <c r="A24" s="132"/>
      <c r="B24" s="33" t="s">
        <v>121</v>
      </c>
      <c r="C24" s="34"/>
      <c r="D24" s="35"/>
      <c r="E24" s="34"/>
      <c r="F24" s="35"/>
      <c r="G24" s="34"/>
      <c r="H24" s="35">
        <v>1</v>
      </c>
      <c r="I24" s="34"/>
      <c r="J24" s="35"/>
      <c r="K24" s="34">
        <v>2</v>
      </c>
      <c r="L24" s="35"/>
      <c r="M24" s="34">
        <v>2</v>
      </c>
      <c r="N24" s="35"/>
      <c r="O24" s="34"/>
      <c r="P24" s="35"/>
      <c r="Q24" s="34"/>
      <c r="R24" s="35"/>
      <c r="S24" s="34">
        <v>2</v>
      </c>
      <c r="T24" s="35"/>
      <c r="U24" s="34"/>
      <c r="V24" s="35"/>
      <c r="W24" s="34"/>
      <c r="X24" s="35"/>
      <c r="Y24" s="34">
        <v>2</v>
      </c>
      <c r="Z24" s="35"/>
      <c r="AA24" s="34"/>
      <c r="AB24" s="35"/>
      <c r="AC24" s="34"/>
      <c r="AD24" s="35"/>
      <c r="AE24" s="34"/>
      <c r="AF24" s="35"/>
      <c r="AG24" s="34">
        <v>7</v>
      </c>
      <c r="AH24" s="35"/>
      <c r="AI24" s="34">
        <v>5</v>
      </c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>
        <v>1</v>
      </c>
      <c r="AU24" s="34"/>
      <c r="AV24" s="35"/>
      <c r="AW24" s="34"/>
      <c r="AX24" s="35"/>
      <c r="AY24" s="34">
        <v>1</v>
      </c>
      <c r="AZ24" s="35"/>
      <c r="BA24" s="34"/>
      <c r="BB24" s="35"/>
      <c r="BC24" s="34">
        <v>3</v>
      </c>
      <c r="BD24" s="35">
        <v>1</v>
      </c>
      <c r="BE24" s="34"/>
      <c r="BF24" s="35"/>
      <c r="BG24" s="34"/>
      <c r="BH24" s="35"/>
      <c r="BI24" s="34">
        <v>2</v>
      </c>
      <c r="BJ24" s="35"/>
      <c r="BK24" s="34"/>
      <c r="BL24" s="35"/>
      <c r="BM24" s="34"/>
      <c r="BN24" s="35"/>
      <c r="BO24" s="34"/>
      <c r="BP24" s="35"/>
      <c r="BQ24" s="34"/>
      <c r="BR24" s="35"/>
      <c r="BS24" s="34">
        <v>1</v>
      </c>
      <c r="BT24" s="35"/>
      <c r="BU24" s="34"/>
      <c r="BV24" s="35"/>
      <c r="BW24" s="34"/>
      <c r="BX24" s="35"/>
      <c r="BY24" s="34"/>
      <c r="BZ24" s="35"/>
      <c r="CA24" s="34"/>
      <c r="CB24" s="35"/>
      <c r="CC24" s="34">
        <v>1</v>
      </c>
      <c r="CD24" s="35"/>
      <c r="CE24" s="34"/>
      <c r="CF24" s="35"/>
      <c r="CG24" s="34">
        <v>6</v>
      </c>
      <c r="CH24" s="35"/>
      <c r="CI24" s="34"/>
      <c r="CJ24" s="35"/>
      <c r="CK24" s="34"/>
      <c r="CL24" s="35"/>
      <c r="CM24" s="34"/>
      <c r="CN24" s="35"/>
      <c r="CO24" s="34"/>
      <c r="CP24" s="35"/>
      <c r="CQ24" s="34">
        <v>1</v>
      </c>
      <c r="CR24" s="35"/>
      <c r="CS24" s="34">
        <v>2</v>
      </c>
      <c r="CT24" s="35"/>
      <c r="CU24" s="34">
        <v>3</v>
      </c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>
        <v>4</v>
      </c>
      <c r="DP24" s="35"/>
      <c r="DQ24" s="34"/>
      <c r="DR24" s="35"/>
      <c r="DS24" s="34">
        <v>1</v>
      </c>
      <c r="DT24" s="35"/>
      <c r="DU24" s="34"/>
      <c r="DV24" s="35"/>
      <c r="DW24" s="34"/>
      <c r="DX24" s="35"/>
      <c r="DY24" s="34"/>
      <c r="DZ24" s="35"/>
      <c r="EA24" s="34"/>
      <c r="EB24" s="35"/>
      <c r="EC24" s="34"/>
      <c r="ED24" s="35"/>
      <c r="EE24" s="34"/>
      <c r="EF24" s="35"/>
      <c r="EG24" s="34"/>
      <c r="EH24" s="35"/>
      <c r="EI24" s="34"/>
      <c r="EJ24" s="35"/>
      <c r="EK24" s="34"/>
      <c r="EL24" s="35"/>
      <c r="EM24" s="34"/>
      <c r="EN24" s="35"/>
      <c r="EO24" s="34"/>
      <c r="EP24" s="35"/>
      <c r="EQ24" s="34"/>
      <c r="ER24" s="35"/>
      <c r="ES24" s="34"/>
      <c r="ET24" s="35"/>
      <c r="EU24" s="34">
        <f t="shared" si="0"/>
        <v>45</v>
      </c>
      <c r="EV24" s="35">
        <f t="shared" si="1"/>
        <v>3</v>
      </c>
    </row>
    <row r="25" spans="1:152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>
        <v>4</v>
      </c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>
        <v>1</v>
      </c>
      <c r="BD25" s="35">
        <v>1</v>
      </c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>
        <v>1</v>
      </c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>
        <v>2</v>
      </c>
      <c r="DM25" s="34"/>
      <c r="DN25" s="35"/>
      <c r="DO25" s="34"/>
      <c r="DP25" s="35"/>
      <c r="DQ25" s="34"/>
      <c r="DR25" s="35"/>
      <c r="DS25" s="34"/>
      <c r="DT25" s="35"/>
      <c r="DU25" s="34"/>
      <c r="DV25" s="35"/>
      <c r="DW25" s="34"/>
      <c r="DX25" s="35"/>
      <c r="DY25" s="34"/>
      <c r="DZ25" s="35"/>
      <c r="EA25" s="34"/>
      <c r="EB25" s="35"/>
      <c r="EC25" s="34"/>
      <c r="ED25" s="35"/>
      <c r="EE25" s="34"/>
      <c r="EF25" s="35"/>
      <c r="EG25" s="34"/>
      <c r="EH25" s="35"/>
      <c r="EI25" s="34"/>
      <c r="EJ25" s="35"/>
      <c r="EK25" s="34"/>
      <c r="EL25" s="35"/>
      <c r="EM25" s="34"/>
      <c r="EN25" s="35"/>
      <c r="EO25" s="34"/>
      <c r="EP25" s="35"/>
      <c r="EQ25" s="34"/>
      <c r="ER25" s="35"/>
      <c r="ES25" s="34"/>
      <c r="ET25" s="35"/>
      <c r="EU25" s="34">
        <f t="shared" si="0"/>
        <v>6</v>
      </c>
      <c r="EV25" s="35">
        <f t="shared" si="1"/>
        <v>3</v>
      </c>
    </row>
    <row r="26" spans="1:152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>
        <v>1</v>
      </c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/>
      <c r="CP26" s="38"/>
      <c r="CQ26" s="37"/>
      <c r="CR26" s="38"/>
      <c r="CS26" s="37"/>
      <c r="CT26" s="38"/>
      <c r="CU26" s="37"/>
      <c r="CV26" s="38"/>
      <c r="CW26" s="37"/>
      <c r="CX26" s="38"/>
      <c r="CY26" s="37"/>
      <c r="CZ26" s="38"/>
      <c r="DA26" s="37"/>
      <c r="DB26" s="38"/>
      <c r="DC26" s="37"/>
      <c r="DD26" s="38"/>
      <c r="DE26" s="37"/>
      <c r="DF26" s="38"/>
      <c r="DG26" s="37"/>
      <c r="DH26" s="38"/>
      <c r="DI26" s="37"/>
      <c r="DJ26" s="38"/>
      <c r="DK26" s="37"/>
      <c r="DL26" s="38"/>
      <c r="DM26" s="37"/>
      <c r="DN26" s="38"/>
      <c r="DO26" s="37"/>
      <c r="DP26" s="38"/>
      <c r="DQ26" s="37"/>
      <c r="DR26" s="38"/>
      <c r="DS26" s="37"/>
      <c r="DT26" s="38"/>
      <c r="DU26" s="37"/>
      <c r="DV26" s="38"/>
      <c r="DW26" s="37"/>
      <c r="DX26" s="38"/>
      <c r="DY26" s="37"/>
      <c r="DZ26" s="38"/>
      <c r="EA26" s="37"/>
      <c r="EB26" s="38"/>
      <c r="EC26" s="37"/>
      <c r="ED26" s="38"/>
      <c r="EE26" s="37"/>
      <c r="EF26" s="38"/>
      <c r="EG26" s="37"/>
      <c r="EH26" s="38"/>
      <c r="EI26" s="37"/>
      <c r="EJ26" s="38"/>
      <c r="EK26" s="37"/>
      <c r="EL26" s="38"/>
      <c r="EM26" s="37"/>
      <c r="EN26" s="38"/>
      <c r="EO26" s="37"/>
      <c r="EP26" s="38"/>
      <c r="EQ26" s="37"/>
      <c r="ER26" s="38"/>
      <c r="ES26" s="37"/>
      <c r="ET26" s="38"/>
      <c r="EU26" s="37">
        <f t="shared" si="0"/>
        <v>1</v>
      </c>
      <c r="EV26" s="38">
        <f t="shared" si="1"/>
        <v>0</v>
      </c>
    </row>
    <row r="27" spans="1:152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/>
      <c r="CP27" s="41"/>
      <c r="CQ27" s="40"/>
      <c r="CR27" s="41"/>
      <c r="CS27" s="40"/>
      <c r="CT27" s="41"/>
      <c r="CU27" s="40"/>
      <c r="CV27" s="41"/>
      <c r="CW27" s="40"/>
      <c r="CX27" s="41">
        <v>1</v>
      </c>
      <c r="CY27" s="40"/>
      <c r="CZ27" s="41"/>
      <c r="DA27" s="40"/>
      <c r="DB27" s="41"/>
      <c r="DC27" s="40"/>
      <c r="DD27" s="41"/>
      <c r="DE27" s="40"/>
      <c r="DF27" s="41"/>
      <c r="DG27" s="40"/>
      <c r="DH27" s="41"/>
      <c r="DI27" s="40"/>
      <c r="DJ27" s="41"/>
      <c r="DK27" s="40"/>
      <c r="DL27" s="41"/>
      <c r="DM27" s="40"/>
      <c r="DN27" s="41"/>
      <c r="DO27" s="40"/>
      <c r="DP27" s="41"/>
      <c r="DQ27" s="40"/>
      <c r="DR27" s="41"/>
      <c r="DS27" s="40"/>
      <c r="DT27" s="41"/>
      <c r="DU27" s="40"/>
      <c r="DV27" s="41"/>
      <c r="DW27" s="40"/>
      <c r="DX27" s="41"/>
      <c r="DY27" s="40"/>
      <c r="DZ27" s="41"/>
      <c r="EA27" s="40"/>
      <c r="EB27" s="41"/>
      <c r="EC27" s="40"/>
      <c r="ED27" s="41"/>
      <c r="EE27" s="40"/>
      <c r="EF27" s="41"/>
      <c r="EG27" s="40"/>
      <c r="EH27" s="41"/>
      <c r="EI27" s="40"/>
      <c r="EJ27" s="41"/>
      <c r="EK27" s="40"/>
      <c r="EL27" s="41"/>
      <c r="EM27" s="40"/>
      <c r="EN27" s="41"/>
      <c r="EO27" s="40"/>
      <c r="EP27" s="41"/>
      <c r="EQ27" s="40"/>
      <c r="ER27" s="41"/>
      <c r="ES27" s="40"/>
      <c r="ET27" s="41"/>
      <c r="EU27" s="40">
        <f t="shared" si="0"/>
        <v>0</v>
      </c>
      <c r="EV27" s="41">
        <f t="shared" si="1"/>
        <v>1</v>
      </c>
    </row>
    <row r="28" spans="1:152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>
        <v>1</v>
      </c>
      <c r="BE28" s="34"/>
      <c r="BF28" s="35"/>
      <c r="BG28" s="34"/>
      <c r="BH28" s="35">
        <v>1</v>
      </c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>
        <v>1</v>
      </c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34"/>
      <c r="DV28" s="35"/>
      <c r="DW28" s="34"/>
      <c r="DX28" s="35"/>
      <c r="DY28" s="34"/>
      <c r="DZ28" s="35"/>
      <c r="EA28" s="34"/>
      <c r="EB28" s="35"/>
      <c r="EC28" s="34"/>
      <c r="ED28" s="35"/>
      <c r="EE28" s="34"/>
      <c r="EF28" s="35"/>
      <c r="EG28" s="34"/>
      <c r="EH28" s="35"/>
      <c r="EI28" s="34"/>
      <c r="EJ28" s="35"/>
      <c r="EK28" s="34"/>
      <c r="EL28" s="35"/>
      <c r="EM28" s="34"/>
      <c r="EN28" s="35"/>
      <c r="EO28" s="34"/>
      <c r="EP28" s="35"/>
      <c r="EQ28" s="34"/>
      <c r="ER28" s="35"/>
      <c r="ES28" s="34"/>
      <c r="ET28" s="35"/>
      <c r="EU28" s="34">
        <f t="shared" si="0"/>
        <v>0</v>
      </c>
      <c r="EV28" s="35">
        <f t="shared" si="1"/>
        <v>3</v>
      </c>
    </row>
    <row r="29" spans="1:152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>
        <v>1</v>
      </c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>
        <v>2</v>
      </c>
      <c r="AK29" s="34"/>
      <c r="AL29" s="35"/>
      <c r="AM29" s="34"/>
      <c r="AN29" s="35"/>
      <c r="AO29" s="34"/>
      <c r="AP29" s="35"/>
      <c r="AQ29" s="34"/>
      <c r="AR29" s="35">
        <v>11</v>
      </c>
      <c r="AS29" s="34"/>
      <c r="AT29" s="35">
        <v>1</v>
      </c>
      <c r="AU29" s="34"/>
      <c r="AV29" s="35"/>
      <c r="AW29" s="34"/>
      <c r="AX29" s="35"/>
      <c r="AY29" s="34"/>
      <c r="AZ29" s="35"/>
      <c r="BA29" s="34"/>
      <c r="BB29" s="35">
        <v>1</v>
      </c>
      <c r="BC29" s="34"/>
      <c r="BD29" s="35">
        <v>11</v>
      </c>
      <c r="BE29" s="34"/>
      <c r="BF29" s="35"/>
      <c r="BG29" s="34"/>
      <c r="BH29" s="35">
        <v>10</v>
      </c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>
        <v>3</v>
      </c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>
        <v>14</v>
      </c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>
        <v>1</v>
      </c>
      <c r="DC29" s="34"/>
      <c r="DD29" s="35"/>
      <c r="DE29" s="34"/>
      <c r="DF29" s="35"/>
      <c r="DG29" s="34"/>
      <c r="DH29" s="35"/>
      <c r="DI29" s="34"/>
      <c r="DJ29" s="35"/>
      <c r="DK29" s="34"/>
      <c r="DL29" s="35">
        <v>9</v>
      </c>
      <c r="DM29" s="34"/>
      <c r="DN29" s="35">
        <v>1</v>
      </c>
      <c r="DO29" s="34"/>
      <c r="DP29" s="35"/>
      <c r="DQ29" s="34"/>
      <c r="DR29" s="35"/>
      <c r="DS29" s="34"/>
      <c r="DT29" s="35"/>
      <c r="DU29" s="34"/>
      <c r="DV29" s="35"/>
      <c r="DW29" s="34"/>
      <c r="DX29" s="35">
        <v>1</v>
      </c>
      <c r="DY29" s="34"/>
      <c r="DZ29" s="35"/>
      <c r="EA29" s="34"/>
      <c r="EB29" s="35"/>
      <c r="EC29" s="34"/>
      <c r="ED29" s="35"/>
      <c r="EE29" s="34"/>
      <c r="EF29" s="35"/>
      <c r="EG29" s="34"/>
      <c r="EH29" s="35"/>
      <c r="EI29" s="34"/>
      <c r="EJ29" s="35"/>
      <c r="EK29" s="34"/>
      <c r="EL29" s="35"/>
      <c r="EM29" s="34"/>
      <c r="EN29" s="35"/>
      <c r="EO29" s="34"/>
      <c r="EP29" s="35"/>
      <c r="EQ29" s="34"/>
      <c r="ER29" s="35"/>
      <c r="ES29" s="34"/>
      <c r="ET29" s="35"/>
      <c r="EU29" s="34">
        <f t="shared" si="0"/>
        <v>0</v>
      </c>
      <c r="EV29" s="35">
        <f t="shared" si="1"/>
        <v>66</v>
      </c>
    </row>
    <row r="30" spans="1:152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>
        <v>23</v>
      </c>
      <c r="U30" s="34"/>
      <c r="V30" s="35"/>
      <c r="W30" s="34"/>
      <c r="X30" s="35">
        <v>28</v>
      </c>
      <c r="Y30" s="34"/>
      <c r="Z30" s="35">
        <v>13</v>
      </c>
      <c r="AA30" s="34"/>
      <c r="AB30" s="35"/>
      <c r="AC30" s="34"/>
      <c r="AD30" s="35"/>
      <c r="AE30" s="34"/>
      <c r="AF30" s="35"/>
      <c r="AG30" s="34"/>
      <c r="AH30" s="35"/>
      <c r="AI30" s="34"/>
      <c r="AJ30" s="35">
        <v>8</v>
      </c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>
        <v>3</v>
      </c>
      <c r="BA30" s="34"/>
      <c r="BB30" s="35"/>
      <c r="BC30" s="34"/>
      <c r="BD30" s="35">
        <v>5</v>
      </c>
      <c r="BE30" s="34"/>
      <c r="BF30" s="35"/>
      <c r="BG30" s="34"/>
      <c r="BH30" s="35">
        <v>16</v>
      </c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>
        <v>9</v>
      </c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>
        <v>8</v>
      </c>
      <c r="CG30" s="34"/>
      <c r="CH30" s="35">
        <v>17</v>
      </c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>
        <v>2</v>
      </c>
      <c r="CY30" s="34"/>
      <c r="CZ30" s="35">
        <v>2</v>
      </c>
      <c r="DA30" s="34"/>
      <c r="DB30" s="35">
        <v>5</v>
      </c>
      <c r="DC30" s="34"/>
      <c r="DD30" s="35">
        <v>1</v>
      </c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>
        <v>2</v>
      </c>
      <c r="DQ30" s="34"/>
      <c r="DR30" s="35"/>
      <c r="DS30" s="34"/>
      <c r="DT30" s="35">
        <v>1</v>
      </c>
      <c r="DU30" s="34"/>
      <c r="DV30" s="35"/>
      <c r="DW30" s="34"/>
      <c r="DX30" s="35"/>
      <c r="DY30" s="34"/>
      <c r="DZ30" s="35"/>
      <c r="EA30" s="34"/>
      <c r="EB30" s="35"/>
      <c r="EC30" s="34"/>
      <c r="ED30" s="35">
        <v>1</v>
      </c>
      <c r="EE30" s="34"/>
      <c r="EF30" s="35"/>
      <c r="EG30" s="34"/>
      <c r="EH30" s="35"/>
      <c r="EI30" s="34"/>
      <c r="EJ30" s="35"/>
      <c r="EK30" s="34"/>
      <c r="EL30" s="35">
        <v>2</v>
      </c>
      <c r="EM30" s="34"/>
      <c r="EN30" s="35">
        <v>1</v>
      </c>
      <c r="EO30" s="34"/>
      <c r="EP30" s="35"/>
      <c r="EQ30" s="34"/>
      <c r="ER30" s="35">
        <v>7</v>
      </c>
      <c r="ES30" s="34"/>
      <c r="ET30" s="35"/>
      <c r="EU30" s="34">
        <f t="shared" si="0"/>
        <v>0</v>
      </c>
      <c r="EV30" s="35">
        <f t="shared" si="1"/>
        <v>154</v>
      </c>
    </row>
    <row r="31" spans="1:152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>
        <v>1</v>
      </c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>
        <v>6</v>
      </c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>
        <v>1</v>
      </c>
      <c r="BE31" s="34"/>
      <c r="BF31" s="35"/>
      <c r="BG31" s="34"/>
      <c r="BH31" s="35">
        <v>1</v>
      </c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>
        <v>2</v>
      </c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>
        <v>2</v>
      </c>
      <c r="DM31" s="34"/>
      <c r="DN31" s="35"/>
      <c r="DO31" s="34"/>
      <c r="DP31" s="35"/>
      <c r="DQ31" s="34"/>
      <c r="DR31" s="35"/>
      <c r="DS31" s="34"/>
      <c r="DT31" s="35"/>
      <c r="DU31" s="34"/>
      <c r="DV31" s="35"/>
      <c r="DW31" s="34"/>
      <c r="DX31" s="35"/>
      <c r="DY31" s="34"/>
      <c r="DZ31" s="35"/>
      <c r="EA31" s="34"/>
      <c r="EB31" s="35"/>
      <c r="EC31" s="34"/>
      <c r="ED31" s="35"/>
      <c r="EE31" s="34"/>
      <c r="EF31" s="35"/>
      <c r="EG31" s="34"/>
      <c r="EH31" s="35"/>
      <c r="EI31" s="34"/>
      <c r="EJ31" s="35"/>
      <c r="EK31" s="34"/>
      <c r="EL31" s="35"/>
      <c r="EM31" s="34"/>
      <c r="EN31" s="35"/>
      <c r="EO31" s="34"/>
      <c r="EP31" s="35"/>
      <c r="EQ31" s="34"/>
      <c r="ER31" s="35"/>
      <c r="ES31" s="34"/>
      <c r="ET31" s="35"/>
      <c r="EU31" s="34">
        <f t="shared" si="0"/>
        <v>0</v>
      </c>
      <c r="EV31" s="35">
        <f t="shared" si="1"/>
        <v>13</v>
      </c>
    </row>
    <row r="32" spans="1:152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>
        <v>2</v>
      </c>
      <c r="O32" s="34"/>
      <c r="P32" s="35"/>
      <c r="Q32" s="34"/>
      <c r="R32" s="35"/>
      <c r="S32" s="34"/>
      <c r="T32" s="35">
        <v>1</v>
      </c>
      <c r="U32" s="34"/>
      <c r="V32" s="35"/>
      <c r="W32" s="34"/>
      <c r="X32" s="35">
        <v>1</v>
      </c>
      <c r="Y32" s="34"/>
      <c r="Z32" s="35"/>
      <c r="AA32" s="34"/>
      <c r="AB32" s="35"/>
      <c r="AC32" s="34"/>
      <c r="AD32" s="35"/>
      <c r="AE32" s="34"/>
      <c r="AF32" s="35"/>
      <c r="AG32" s="34"/>
      <c r="AH32" s="35">
        <v>1</v>
      </c>
      <c r="AI32" s="34"/>
      <c r="AJ32" s="35">
        <v>1</v>
      </c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>
        <v>1</v>
      </c>
      <c r="BE32" s="34"/>
      <c r="BF32" s="35"/>
      <c r="BG32" s="34"/>
      <c r="BH32" s="35">
        <v>1</v>
      </c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>
        <v>1</v>
      </c>
      <c r="BU32" s="34"/>
      <c r="BV32" s="35"/>
      <c r="BW32" s="34"/>
      <c r="BX32" s="35"/>
      <c r="BY32" s="34"/>
      <c r="BZ32" s="35"/>
      <c r="CA32" s="34"/>
      <c r="CB32" s="35">
        <v>2</v>
      </c>
      <c r="CC32" s="34"/>
      <c r="CD32" s="35"/>
      <c r="CE32" s="34"/>
      <c r="CF32" s="35">
        <v>2</v>
      </c>
      <c r="CG32" s="34"/>
      <c r="CH32" s="35"/>
      <c r="CI32" s="34"/>
      <c r="CJ32" s="35"/>
      <c r="CK32" s="34">
        <v>1</v>
      </c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>
        <v>1</v>
      </c>
      <c r="DM32" s="34"/>
      <c r="DN32" s="35"/>
      <c r="DO32" s="34"/>
      <c r="DP32" s="35"/>
      <c r="DQ32" s="34"/>
      <c r="DR32" s="35"/>
      <c r="DS32" s="34"/>
      <c r="DT32" s="35"/>
      <c r="DU32" s="34"/>
      <c r="DV32" s="35"/>
      <c r="DW32" s="34"/>
      <c r="DX32" s="35"/>
      <c r="DY32" s="34"/>
      <c r="DZ32" s="35"/>
      <c r="EA32" s="34"/>
      <c r="EB32" s="35"/>
      <c r="EC32" s="34"/>
      <c r="ED32" s="35"/>
      <c r="EE32" s="34"/>
      <c r="EF32" s="35"/>
      <c r="EG32" s="34"/>
      <c r="EH32" s="35"/>
      <c r="EI32" s="34"/>
      <c r="EJ32" s="35"/>
      <c r="EK32" s="34"/>
      <c r="EL32" s="35"/>
      <c r="EM32" s="34"/>
      <c r="EN32" s="35"/>
      <c r="EO32" s="34"/>
      <c r="EP32" s="35"/>
      <c r="EQ32" s="34"/>
      <c r="ER32" s="35"/>
      <c r="ES32" s="34"/>
      <c r="ET32" s="35"/>
      <c r="EU32" s="34">
        <f t="shared" si="0"/>
        <v>1</v>
      </c>
      <c r="EV32" s="35">
        <f t="shared" si="1"/>
        <v>14</v>
      </c>
    </row>
    <row r="33" spans="1:152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>
        <v>1</v>
      </c>
      <c r="BC33" s="34"/>
      <c r="BD33" s="35">
        <v>2</v>
      </c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34"/>
      <c r="DV33" s="35"/>
      <c r="DW33" s="34"/>
      <c r="DX33" s="35"/>
      <c r="DY33" s="34"/>
      <c r="DZ33" s="35"/>
      <c r="EA33" s="34"/>
      <c r="EB33" s="35"/>
      <c r="EC33" s="34"/>
      <c r="ED33" s="35"/>
      <c r="EE33" s="34"/>
      <c r="EF33" s="35"/>
      <c r="EG33" s="34"/>
      <c r="EH33" s="35"/>
      <c r="EI33" s="34"/>
      <c r="EJ33" s="35"/>
      <c r="EK33" s="34"/>
      <c r="EL33" s="35"/>
      <c r="EM33" s="34"/>
      <c r="EN33" s="35"/>
      <c r="EO33" s="34"/>
      <c r="EP33" s="35"/>
      <c r="EQ33" s="34"/>
      <c r="ER33" s="35"/>
      <c r="ES33" s="34"/>
      <c r="ET33" s="35"/>
      <c r="EU33" s="34">
        <f t="shared" si="0"/>
        <v>0</v>
      </c>
      <c r="EV33" s="35">
        <f t="shared" si="1"/>
        <v>3</v>
      </c>
    </row>
    <row r="34" spans="1:152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>
        <v>7</v>
      </c>
      <c r="I34" s="37"/>
      <c r="J34" s="38">
        <v>4</v>
      </c>
      <c r="K34" s="37"/>
      <c r="L34" s="38">
        <v>7</v>
      </c>
      <c r="M34" s="37"/>
      <c r="N34" s="38">
        <v>2</v>
      </c>
      <c r="O34" s="37"/>
      <c r="P34" s="38">
        <v>3</v>
      </c>
      <c r="Q34" s="37"/>
      <c r="R34" s="38"/>
      <c r="S34" s="37"/>
      <c r="T34" s="38">
        <v>23</v>
      </c>
      <c r="U34" s="37"/>
      <c r="V34" s="38"/>
      <c r="W34" s="37"/>
      <c r="X34" s="38">
        <v>12</v>
      </c>
      <c r="Y34" s="37"/>
      <c r="Z34" s="38">
        <v>10</v>
      </c>
      <c r="AA34" s="37"/>
      <c r="AB34" s="38"/>
      <c r="AC34" s="37"/>
      <c r="AD34" s="38"/>
      <c r="AE34" s="37"/>
      <c r="AF34" s="38"/>
      <c r="AG34" s="37"/>
      <c r="AH34" s="38">
        <v>3</v>
      </c>
      <c r="AI34" s="37"/>
      <c r="AJ34" s="38">
        <v>8</v>
      </c>
      <c r="AK34" s="37"/>
      <c r="AL34" s="38"/>
      <c r="AM34" s="37"/>
      <c r="AN34" s="38"/>
      <c r="AO34" s="37"/>
      <c r="AP34" s="38"/>
      <c r="AQ34" s="37"/>
      <c r="AR34" s="38">
        <v>4</v>
      </c>
      <c r="AS34" s="37"/>
      <c r="AT34" s="38"/>
      <c r="AU34" s="37"/>
      <c r="AV34" s="38"/>
      <c r="AW34" s="37"/>
      <c r="AX34" s="38"/>
      <c r="AY34" s="37"/>
      <c r="AZ34" s="38">
        <v>1</v>
      </c>
      <c r="BA34" s="37"/>
      <c r="BB34" s="38"/>
      <c r="BC34" s="37"/>
      <c r="BD34" s="38">
        <v>5</v>
      </c>
      <c r="BE34" s="37"/>
      <c r="BF34" s="38"/>
      <c r="BG34" s="37"/>
      <c r="BH34" s="38">
        <v>39</v>
      </c>
      <c r="BI34" s="37"/>
      <c r="BJ34" s="38">
        <v>30</v>
      </c>
      <c r="BK34" s="37"/>
      <c r="BL34" s="38"/>
      <c r="BM34" s="37"/>
      <c r="BN34" s="38"/>
      <c r="BO34" s="37"/>
      <c r="BP34" s="38">
        <v>1</v>
      </c>
      <c r="BQ34" s="37"/>
      <c r="BR34" s="38"/>
      <c r="BS34" s="37"/>
      <c r="BT34" s="38">
        <v>8</v>
      </c>
      <c r="BU34" s="37"/>
      <c r="BV34" s="38"/>
      <c r="BW34" s="37"/>
      <c r="BX34" s="38"/>
      <c r="BY34" s="37"/>
      <c r="BZ34" s="38">
        <v>1</v>
      </c>
      <c r="CA34" s="37"/>
      <c r="CB34" s="38">
        <v>1</v>
      </c>
      <c r="CC34" s="37"/>
      <c r="CD34" s="38"/>
      <c r="CE34" s="37"/>
      <c r="CF34" s="38">
        <v>1</v>
      </c>
      <c r="CG34" s="37"/>
      <c r="CH34" s="38">
        <v>8</v>
      </c>
      <c r="CI34" s="37"/>
      <c r="CJ34" s="38"/>
      <c r="CK34" s="37"/>
      <c r="CL34" s="38"/>
      <c r="CM34" s="37"/>
      <c r="CN34" s="38"/>
      <c r="CO34" s="37"/>
      <c r="CP34" s="38"/>
      <c r="CQ34" s="37"/>
      <c r="CR34" s="38"/>
      <c r="CS34" s="37"/>
      <c r="CT34" s="38"/>
      <c r="CU34" s="37"/>
      <c r="CV34" s="38"/>
      <c r="CW34" s="37"/>
      <c r="CX34" s="38"/>
      <c r="CY34" s="37"/>
      <c r="CZ34" s="38">
        <v>1</v>
      </c>
      <c r="DA34" s="37"/>
      <c r="DB34" s="38"/>
      <c r="DC34" s="37"/>
      <c r="DD34" s="38">
        <v>1</v>
      </c>
      <c r="DE34" s="37"/>
      <c r="DF34" s="38"/>
      <c r="DG34" s="37"/>
      <c r="DH34" s="38"/>
      <c r="DI34" s="37"/>
      <c r="DJ34" s="38"/>
      <c r="DK34" s="37"/>
      <c r="DL34" s="38">
        <v>87</v>
      </c>
      <c r="DM34" s="37"/>
      <c r="DN34" s="38"/>
      <c r="DO34" s="37"/>
      <c r="DP34" s="38"/>
      <c r="DQ34" s="37"/>
      <c r="DR34" s="38"/>
      <c r="DS34" s="37"/>
      <c r="DT34" s="38"/>
      <c r="DU34" s="37"/>
      <c r="DV34" s="38"/>
      <c r="DW34" s="37"/>
      <c r="DX34" s="38"/>
      <c r="DY34" s="37"/>
      <c r="DZ34" s="38"/>
      <c r="EA34" s="37"/>
      <c r="EB34" s="38"/>
      <c r="EC34" s="37"/>
      <c r="ED34" s="38"/>
      <c r="EE34" s="37"/>
      <c r="EF34" s="38"/>
      <c r="EG34" s="37"/>
      <c r="EH34" s="38"/>
      <c r="EI34" s="37"/>
      <c r="EJ34" s="38">
        <v>1</v>
      </c>
      <c r="EK34" s="37"/>
      <c r="EL34" s="38">
        <v>1</v>
      </c>
      <c r="EM34" s="37"/>
      <c r="EN34" s="38"/>
      <c r="EO34" s="37"/>
      <c r="EP34" s="38"/>
      <c r="EQ34" s="37"/>
      <c r="ER34" s="38"/>
      <c r="ES34" s="37"/>
      <c r="ET34" s="38"/>
      <c r="EU34" s="37">
        <f t="shared" si="0"/>
        <v>0</v>
      </c>
      <c r="EV34" s="38">
        <f t="shared" si="1"/>
        <v>269</v>
      </c>
    </row>
    <row r="35" spans="1:152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34"/>
      <c r="DV35" s="35"/>
      <c r="DW35" s="34"/>
      <c r="DX35" s="35"/>
      <c r="DY35" s="34"/>
      <c r="DZ35" s="35"/>
      <c r="EA35" s="34"/>
      <c r="EB35" s="35"/>
      <c r="EC35" s="34"/>
      <c r="ED35" s="35"/>
      <c r="EE35" s="34"/>
      <c r="EF35" s="35"/>
      <c r="EG35" s="34"/>
      <c r="EH35" s="35"/>
      <c r="EI35" s="34"/>
      <c r="EJ35" s="35"/>
      <c r="EK35" s="34"/>
      <c r="EL35" s="35"/>
      <c r="EM35" s="34"/>
      <c r="EN35" s="35"/>
      <c r="EO35" s="34"/>
      <c r="EP35" s="35"/>
      <c r="EQ35" s="34"/>
      <c r="ER35" s="35"/>
      <c r="ES35" s="34"/>
      <c r="ET35" s="35"/>
      <c r="EU35" s="34">
        <f t="shared" si="0"/>
        <v>0</v>
      </c>
      <c r="EV35" s="35">
        <f t="shared" si="1"/>
        <v>0</v>
      </c>
    </row>
    <row r="36" spans="1:152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34"/>
      <c r="DV36" s="35"/>
      <c r="DW36" s="34"/>
      <c r="DX36" s="35"/>
      <c r="DY36" s="34"/>
      <c r="DZ36" s="35"/>
      <c r="EA36" s="34"/>
      <c r="EB36" s="35"/>
      <c r="EC36" s="34"/>
      <c r="ED36" s="35"/>
      <c r="EE36" s="34"/>
      <c r="EF36" s="35"/>
      <c r="EG36" s="34"/>
      <c r="EH36" s="35"/>
      <c r="EI36" s="34"/>
      <c r="EJ36" s="35"/>
      <c r="EK36" s="34"/>
      <c r="EL36" s="35"/>
      <c r="EM36" s="34"/>
      <c r="EN36" s="35"/>
      <c r="EO36" s="34"/>
      <c r="EP36" s="35"/>
      <c r="EQ36" s="34"/>
      <c r="ER36" s="35"/>
      <c r="ES36" s="34"/>
      <c r="ET36" s="35"/>
      <c r="EU36" s="34">
        <f t="shared" si="0"/>
        <v>0</v>
      </c>
      <c r="EV36" s="35">
        <f t="shared" si="1"/>
        <v>0</v>
      </c>
    </row>
    <row r="37" spans="1:152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34"/>
      <c r="DV37" s="35"/>
      <c r="DW37" s="34"/>
      <c r="DX37" s="35"/>
      <c r="DY37" s="34"/>
      <c r="DZ37" s="35"/>
      <c r="EA37" s="34"/>
      <c r="EB37" s="35"/>
      <c r="EC37" s="34"/>
      <c r="ED37" s="35"/>
      <c r="EE37" s="34"/>
      <c r="EF37" s="35"/>
      <c r="EG37" s="34"/>
      <c r="EH37" s="35"/>
      <c r="EI37" s="34"/>
      <c r="EJ37" s="35"/>
      <c r="EK37" s="34"/>
      <c r="EL37" s="35"/>
      <c r="EM37" s="34"/>
      <c r="EN37" s="35"/>
      <c r="EO37" s="34"/>
      <c r="EP37" s="35"/>
      <c r="EQ37" s="34"/>
      <c r="ER37" s="35"/>
      <c r="ES37" s="34"/>
      <c r="ET37" s="35"/>
      <c r="EU37" s="34">
        <f t="shared" si="0"/>
        <v>0</v>
      </c>
      <c r="EV37" s="35">
        <f t="shared" si="1"/>
        <v>0</v>
      </c>
    </row>
    <row r="38" spans="1:152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34"/>
      <c r="DV38" s="35"/>
      <c r="DW38" s="34"/>
      <c r="DX38" s="35"/>
      <c r="DY38" s="34"/>
      <c r="DZ38" s="35"/>
      <c r="EA38" s="34"/>
      <c r="EB38" s="35"/>
      <c r="EC38" s="34"/>
      <c r="ED38" s="35"/>
      <c r="EE38" s="34"/>
      <c r="EF38" s="35"/>
      <c r="EG38" s="34"/>
      <c r="EH38" s="35"/>
      <c r="EI38" s="34"/>
      <c r="EJ38" s="35"/>
      <c r="EK38" s="34"/>
      <c r="EL38" s="35"/>
      <c r="EM38" s="34"/>
      <c r="EN38" s="35"/>
      <c r="EO38" s="34"/>
      <c r="EP38" s="35"/>
      <c r="EQ38" s="34"/>
      <c r="ER38" s="35"/>
      <c r="ES38" s="34"/>
      <c r="ET38" s="35"/>
      <c r="EU38" s="34">
        <f t="shared" si="0"/>
        <v>0</v>
      </c>
      <c r="EV38" s="35">
        <f t="shared" si="1"/>
        <v>0</v>
      </c>
    </row>
    <row r="39" spans="1:152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34"/>
      <c r="DV39" s="35"/>
      <c r="DW39" s="34"/>
      <c r="DX39" s="35"/>
      <c r="DY39" s="34"/>
      <c r="DZ39" s="35"/>
      <c r="EA39" s="34"/>
      <c r="EB39" s="35"/>
      <c r="EC39" s="34"/>
      <c r="ED39" s="35"/>
      <c r="EE39" s="34"/>
      <c r="EF39" s="35"/>
      <c r="EG39" s="34"/>
      <c r="EH39" s="35"/>
      <c r="EI39" s="34"/>
      <c r="EJ39" s="35"/>
      <c r="EK39" s="34"/>
      <c r="EL39" s="35"/>
      <c r="EM39" s="34"/>
      <c r="EN39" s="35"/>
      <c r="EO39" s="34"/>
      <c r="EP39" s="35"/>
      <c r="EQ39" s="34"/>
      <c r="ER39" s="35"/>
      <c r="ES39" s="34"/>
      <c r="ET39" s="35"/>
      <c r="EU39" s="34">
        <f t="shared" si="0"/>
        <v>0</v>
      </c>
      <c r="EV39" s="35">
        <f t="shared" si="1"/>
        <v>0</v>
      </c>
    </row>
    <row r="40" spans="1:152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34"/>
      <c r="DV40" s="35"/>
      <c r="DW40" s="34"/>
      <c r="DX40" s="35"/>
      <c r="DY40" s="34"/>
      <c r="DZ40" s="35"/>
      <c r="EA40" s="34"/>
      <c r="EB40" s="35"/>
      <c r="EC40" s="34"/>
      <c r="ED40" s="35"/>
      <c r="EE40" s="34"/>
      <c r="EF40" s="35"/>
      <c r="EG40" s="34"/>
      <c r="EH40" s="35"/>
      <c r="EI40" s="34"/>
      <c r="EJ40" s="35"/>
      <c r="EK40" s="34"/>
      <c r="EL40" s="35"/>
      <c r="EM40" s="34"/>
      <c r="EN40" s="35"/>
      <c r="EO40" s="34"/>
      <c r="EP40" s="35"/>
      <c r="EQ40" s="34"/>
      <c r="ER40" s="35"/>
      <c r="ES40" s="34"/>
      <c r="ET40" s="35"/>
      <c r="EU40" s="34">
        <f t="shared" si="0"/>
        <v>0</v>
      </c>
      <c r="EV40" s="35">
        <f t="shared" si="1"/>
        <v>0</v>
      </c>
    </row>
    <row r="41" spans="1:152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34"/>
      <c r="DV41" s="35"/>
      <c r="DW41" s="34"/>
      <c r="DX41" s="35"/>
      <c r="DY41" s="34"/>
      <c r="DZ41" s="35"/>
      <c r="EA41" s="34"/>
      <c r="EB41" s="35"/>
      <c r="EC41" s="34"/>
      <c r="ED41" s="35"/>
      <c r="EE41" s="34"/>
      <c r="EF41" s="35"/>
      <c r="EG41" s="34"/>
      <c r="EH41" s="35"/>
      <c r="EI41" s="34"/>
      <c r="EJ41" s="35"/>
      <c r="EK41" s="34"/>
      <c r="EL41" s="35"/>
      <c r="EM41" s="34"/>
      <c r="EN41" s="35"/>
      <c r="EO41" s="34"/>
      <c r="EP41" s="35"/>
      <c r="EQ41" s="34"/>
      <c r="ER41" s="35"/>
      <c r="ES41" s="34"/>
      <c r="ET41" s="35"/>
      <c r="EU41" s="34">
        <f t="shared" si="0"/>
        <v>0</v>
      </c>
      <c r="EV41" s="35">
        <f t="shared" si="1"/>
        <v>0</v>
      </c>
    </row>
    <row r="42" spans="1:152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34"/>
      <c r="DV42" s="35"/>
      <c r="DW42" s="34"/>
      <c r="DX42" s="35"/>
      <c r="DY42" s="34"/>
      <c r="DZ42" s="35"/>
      <c r="EA42" s="34"/>
      <c r="EB42" s="35"/>
      <c r="EC42" s="34"/>
      <c r="ED42" s="35"/>
      <c r="EE42" s="34"/>
      <c r="EF42" s="35"/>
      <c r="EG42" s="34"/>
      <c r="EH42" s="35"/>
      <c r="EI42" s="34"/>
      <c r="EJ42" s="35"/>
      <c r="EK42" s="34"/>
      <c r="EL42" s="35"/>
      <c r="EM42" s="34"/>
      <c r="EN42" s="35"/>
      <c r="EO42" s="34"/>
      <c r="EP42" s="35"/>
      <c r="EQ42" s="34"/>
      <c r="ER42" s="35"/>
      <c r="ES42" s="34"/>
      <c r="ET42" s="35"/>
      <c r="EU42" s="34">
        <f t="shared" si="0"/>
        <v>0</v>
      </c>
      <c r="EV42" s="35">
        <f t="shared" si="1"/>
        <v>0</v>
      </c>
    </row>
    <row r="43" spans="1:152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34"/>
      <c r="DV43" s="35"/>
      <c r="DW43" s="34"/>
      <c r="DX43" s="35"/>
      <c r="DY43" s="34"/>
      <c r="DZ43" s="35"/>
      <c r="EA43" s="34"/>
      <c r="EB43" s="35"/>
      <c r="EC43" s="34"/>
      <c r="ED43" s="35"/>
      <c r="EE43" s="34"/>
      <c r="EF43" s="35"/>
      <c r="EG43" s="34"/>
      <c r="EH43" s="35"/>
      <c r="EI43" s="34"/>
      <c r="EJ43" s="35"/>
      <c r="EK43" s="34"/>
      <c r="EL43" s="35"/>
      <c r="EM43" s="34"/>
      <c r="EN43" s="35"/>
      <c r="EO43" s="34"/>
      <c r="EP43" s="35"/>
      <c r="EQ43" s="34"/>
      <c r="ER43" s="35"/>
      <c r="ES43" s="34"/>
      <c r="ET43" s="35"/>
      <c r="EU43" s="34">
        <f t="shared" si="0"/>
        <v>0</v>
      </c>
      <c r="EV43" s="35">
        <f t="shared" si="1"/>
        <v>0</v>
      </c>
    </row>
    <row r="44" spans="1:152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34"/>
      <c r="DV44" s="35"/>
      <c r="DW44" s="34"/>
      <c r="DX44" s="35"/>
      <c r="DY44" s="34"/>
      <c r="DZ44" s="35"/>
      <c r="EA44" s="34"/>
      <c r="EB44" s="35"/>
      <c r="EC44" s="34"/>
      <c r="ED44" s="35"/>
      <c r="EE44" s="34"/>
      <c r="EF44" s="35"/>
      <c r="EG44" s="34"/>
      <c r="EH44" s="35"/>
      <c r="EI44" s="34"/>
      <c r="EJ44" s="35"/>
      <c r="EK44" s="34"/>
      <c r="EL44" s="35"/>
      <c r="EM44" s="34"/>
      <c r="EN44" s="35"/>
      <c r="EO44" s="34"/>
      <c r="EP44" s="35"/>
      <c r="EQ44" s="34"/>
      <c r="ER44" s="35"/>
      <c r="ES44" s="34"/>
      <c r="ET44" s="35"/>
      <c r="EU44" s="34">
        <f t="shared" si="0"/>
        <v>0</v>
      </c>
      <c r="EV44" s="35">
        <f t="shared" si="1"/>
        <v>0</v>
      </c>
    </row>
    <row r="45" spans="1:152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34"/>
      <c r="DV45" s="35"/>
      <c r="DW45" s="34"/>
      <c r="DX45" s="35"/>
      <c r="DY45" s="34"/>
      <c r="DZ45" s="35"/>
      <c r="EA45" s="34"/>
      <c r="EB45" s="35"/>
      <c r="EC45" s="34"/>
      <c r="ED45" s="35"/>
      <c r="EE45" s="34"/>
      <c r="EF45" s="35"/>
      <c r="EG45" s="34"/>
      <c r="EH45" s="35"/>
      <c r="EI45" s="34"/>
      <c r="EJ45" s="35"/>
      <c r="EK45" s="34"/>
      <c r="EL45" s="35"/>
      <c r="EM45" s="34"/>
      <c r="EN45" s="35"/>
      <c r="EO45" s="34"/>
      <c r="EP45" s="35"/>
      <c r="EQ45" s="34"/>
      <c r="ER45" s="35"/>
      <c r="ES45" s="34"/>
      <c r="ET45" s="35"/>
      <c r="EU45" s="34">
        <f t="shared" si="0"/>
        <v>0</v>
      </c>
      <c r="EV45" s="35">
        <f t="shared" si="1"/>
        <v>0</v>
      </c>
    </row>
    <row r="46" spans="1:152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34"/>
      <c r="DV46" s="35"/>
      <c r="DW46" s="34"/>
      <c r="DX46" s="35"/>
      <c r="DY46" s="34"/>
      <c r="DZ46" s="35"/>
      <c r="EA46" s="34"/>
      <c r="EB46" s="35"/>
      <c r="EC46" s="34"/>
      <c r="ED46" s="35"/>
      <c r="EE46" s="34"/>
      <c r="EF46" s="35"/>
      <c r="EG46" s="34"/>
      <c r="EH46" s="35"/>
      <c r="EI46" s="34"/>
      <c r="EJ46" s="35"/>
      <c r="EK46" s="34"/>
      <c r="EL46" s="35"/>
      <c r="EM46" s="34"/>
      <c r="EN46" s="35"/>
      <c r="EO46" s="34"/>
      <c r="EP46" s="35"/>
      <c r="EQ46" s="34"/>
      <c r="ER46" s="35"/>
      <c r="ES46" s="34"/>
      <c r="ET46" s="35"/>
      <c r="EU46" s="34">
        <f t="shared" si="0"/>
        <v>0</v>
      </c>
      <c r="EV46" s="35">
        <f t="shared" si="1"/>
        <v>0</v>
      </c>
    </row>
    <row r="47" spans="1:152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34"/>
      <c r="DV47" s="35"/>
      <c r="DW47" s="34"/>
      <c r="DX47" s="35"/>
      <c r="DY47" s="34"/>
      <c r="DZ47" s="35"/>
      <c r="EA47" s="34"/>
      <c r="EB47" s="35"/>
      <c r="EC47" s="34"/>
      <c r="ED47" s="35"/>
      <c r="EE47" s="34"/>
      <c r="EF47" s="35"/>
      <c r="EG47" s="34"/>
      <c r="EH47" s="35"/>
      <c r="EI47" s="34"/>
      <c r="EJ47" s="35"/>
      <c r="EK47" s="34"/>
      <c r="EL47" s="35"/>
      <c r="EM47" s="34"/>
      <c r="EN47" s="35"/>
      <c r="EO47" s="34"/>
      <c r="EP47" s="35"/>
      <c r="EQ47" s="34"/>
      <c r="ER47" s="35"/>
      <c r="ES47" s="34"/>
      <c r="ET47" s="35"/>
      <c r="EU47" s="34">
        <f t="shared" si="0"/>
        <v>0</v>
      </c>
      <c r="EV47" s="35">
        <f t="shared" si="1"/>
        <v>0</v>
      </c>
    </row>
    <row r="48" spans="1:152" ht="15.75" customHeight="1" x14ac:dyDescent="0.2">
      <c r="B48" s="33" t="s">
        <v>175</v>
      </c>
      <c r="C48" s="34"/>
      <c r="D48" s="35"/>
      <c r="E48" s="34"/>
      <c r="F48" s="35"/>
      <c r="G48" s="34">
        <v>3</v>
      </c>
      <c r="H48" s="35"/>
      <c r="I48" s="34"/>
      <c r="J48" s="35"/>
      <c r="K48" s="34">
        <v>1</v>
      </c>
      <c r="L48" s="35"/>
      <c r="M48" s="34"/>
      <c r="N48" s="35"/>
      <c r="O48" s="34">
        <v>5</v>
      </c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>
        <v>1</v>
      </c>
      <c r="AH48" s="35"/>
      <c r="AI48" s="34"/>
      <c r="AJ48" s="35"/>
      <c r="AK48" s="34"/>
      <c r="AL48" s="35"/>
      <c r="AM48" s="34">
        <v>1</v>
      </c>
      <c r="AN48" s="35"/>
      <c r="AO48" s="34"/>
      <c r="AP48" s="35"/>
      <c r="AQ48" s="34"/>
      <c r="AR48" s="35"/>
      <c r="AS48" s="34"/>
      <c r="AT48" s="35"/>
      <c r="AU48" s="34">
        <v>1</v>
      </c>
      <c r="AV48" s="35"/>
      <c r="AW48" s="34">
        <v>2</v>
      </c>
      <c r="AX48" s="35"/>
      <c r="AY48" s="34">
        <v>2</v>
      </c>
      <c r="AZ48" s="35"/>
      <c r="BA48" s="34">
        <v>1</v>
      </c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>
        <v>7</v>
      </c>
      <c r="BT48" s="35"/>
      <c r="BU48" s="34"/>
      <c r="BV48" s="35"/>
      <c r="BW48" s="34"/>
      <c r="BX48" s="35"/>
      <c r="BY48" s="34"/>
      <c r="BZ48" s="35"/>
      <c r="CA48" s="34"/>
      <c r="CB48" s="35"/>
      <c r="CC48" s="34">
        <v>2</v>
      </c>
      <c r="CD48" s="35"/>
      <c r="CE48" s="34"/>
      <c r="CF48" s="35">
        <v>3</v>
      </c>
      <c r="CG48" s="34"/>
      <c r="CH48" s="35"/>
      <c r="CI48" s="34">
        <v>1</v>
      </c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34"/>
      <c r="DV48" s="35"/>
      <c r="DW48" s="34"/>
      <c r="DX48" s="35"/>
      <c r="DY48" s="34"/>
      <c r="DZ48" s="35"/>
      <c r="EA48" s="34"/>
      <c r="EB48" s="35"/>
      <c r="EC48" s="34"/>
      <c r="ED48" s="35">
        <v>1</v>
      </c>
      <c r="EE48" s="34"/>
      <c r="EF48" s="35"/>
      <c r="EG48" s="34"/>
      <c r="EH48" s="35"/>
      <c r="EI48" s="34"/>
      <c r="EJ48" s="35"/>
      <c r="EK48" s="34"/>
      <c r="EL48" s="35"/>
      <c r="EM48" s="34"/>
      <c r="EN48" s="35"/>
      <c r="EO48" s="34"/>
      <c r="EP48" s="35"/>
      <c r="EQ48" s="34"/>
      <c r="ER48" s="35"/>
      <c r="ES48" s="34"/>
      <c r="ET48" s="35"/>
      <c r="EU48" s="34">
        <f t="shared" si="0"/>
        <v>27</v>
      </c>
      <c r="EV48" s="35">
        <f t="shared" si="1"/>
        <v>4</v>
      </c>
    </row>
    <row r="49" spans="2:152" ht="15.75" customHeight="1" x14ac:dyDescent="0.2">
      <c r="B49" s="74" t="s">
        <v>199</v>
      </c>
      <c r="C49" s="34"/>
      <c r="D49" s="35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34"/>
      <c r="DV49" s="35"/>
      <c r="DW49" s="34"/>
      <c r="DX49" s="35"/>
      <c r="DY49" s="34"/>
      <c r="DZ49" s="35"/>
      <c r="EA49" s="34"/>
      <c r="EB49" s="35"/>
      <c r="EC49" s="34"/>
      <c r="ED49" s="35"/>
      <c r="EE49" s="34"/>
      <c r="EF49" s="35"/>
      <c r="EG49" s="34"/>
      <c r="EH49" s="35"/>
      <c r="EI49" s="34"/>
      <c r="EJ49" s="35"/>
      <c r="EK49" s="34"/>
      <c r="EL49" s="35"/>
      <c r="EM49" s="34"/>
      <c r="EN49" s="35"/>
      <c r="EO49" s="34"/>
      <c r="EP49" s="35"/>
      <c r="EQ49" s="34"/>
      <c r="ER49" s="35"/>
      <c r="ES49" s="34"/>
      <c r="ET49" s="35"/>
      <c r="EU49" s="34">
        <f t="shared" si="0"/>
        <v>0</v>
      </c>
      <c r="EV49" s="35">
        <f t="shared" si="1"/>
        <v>0</v>
      </c>
    </row>
    <row r="50" spans="2:152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34"/>
      <c r="DV50" s="35"/>
      <c r="DW50" s="34"/>
      <c r="DX50" s="35"/>
      <c r="DY50" s="34"/>
      <c r="DZ50" s="35"/>
      <c r="EA50" s="34"/>
      <c r="EB50" s="35"/>
      <c r="EC50" s="34"/>
      <c r="ED50" s="35"/>
      <c r="EE50" s="34"/>
      <c r="EF50" s="35"/>
      <c r="EG50" s="34"/>
      <c r="EH50" s="35"/>
      <c r="EI50" s="34"/>
      <c r="EJ50" s="35"/>
      <c r="EK50" s="34"/>
      <c r="EL50" s="35"/>
      <c r="EM50" s="34"/>
      <c r="EN50" s="35"/>
      <c r="EO50" s="34"/>
      <c r="EP50" s="35"/>
      <c r="EQ50" s="34"/>
      <c r="ER50" s="35"/>
      <c r="ES50" s="34"/>
      <c r="ET50" s="35"/>
      <c r="EU50" s="34">
        <f t="shared" si="0"/>
        <v>0</v>
      </c>
      <c r="EV50" s="35">
        <f t="shared" si="1"/>
        <v>0</v>
      </c>
    </row>
    <row r="51" spans="2:152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34"/>
      <c r="DV51" s="35"/>
      <c r="DW51" s="34"/>
      <c r="DX51" s="35"/>
      <c r="DY51" s="34"/>
      <c r="DZ51" s="35"/>
      <c r="EA51" s="34"/>
      <c r="EB51" s="35"/>
      <c r="EC51" s="34"/>
      <c r="ED51" s="35"/>
      <c r="EE51" s="34"/>
      <c r="EF51" s="35"/>
      <c r="EG51" s="34"/>
      <c r="EH51" s="35"/>
      <c r="EI51" s="34"/>
      <c r="EJ51" s="35"/>
      <c r="EK51" s="34"/>
      <c r="EL51" s="35"/>
      <c r="EM51" s="34"/>
      <c r="EN51" s="35"/>
      <c r="EO51" s="34"/>
      <c r="EP51" s="35"/>
      <c r="EQ51" s="34"/>
      <c r="ER51" s="35"/>
      <c r="ES51" s="34"/>
      <c r="ET51" s="35"/>
      <c r="EU51" s="34">
        <f t="shared" si="0"/>
        <v>0</v>
      </c>
      <c r="EV51" s="35">
        <f t="shared" si="1"/>
        <v>0</v>
      </c>
    </row>
    <row r="52" spans="2:152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34"/>
      <c r="DV52" s="35"/>
      <c r="DW52" s="34"/>
      <c r="DX52" s="35"/>
      <c r="DY52" s="34"/>
      <c r="DZ52" s="35"/>
      <c r="EA52" s="34"/>
      <c r="EB52" s="35"/>
      <c r="EC52" s="34"/>
      <c r="ED52" s="35"/>
      <c r="EE52" s="34"/>
      <c r="EF52" s="35"/>
      <c r="EG52" s="34"/>
      <c r="EH52" s="35"/>
      <c r="EI52" s="34"/>
      <c r="EJ52" s="35"/>
      <c r="EK52" s="34"/>
      <c r="EL52" s="35"/>
      <c r="EM52" s="34"/>
      <c r="EN52" s="35"/>
      <c r="EO52" s="34"/>
      <c r="EP52" s="35"/>
      <c r="EQ52" s="34"/>
      <c r="ER52" s="35"/>
      <c r="ES52" s="34"/>
      <c r="ET52" s="35"/>
      <c r="EU52" s="34">
        <f t="shared" si="0"/>
        <v>0</v>
      </c>
      <c r="EV52" s="35">
        <f t="shared" si="1"/>
        <v>0</v>
      </c>
    </row>
    <row r="53" spans="2:152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34"/>
      <c r="DV53" s="35"/>
      <c r="DW53" s="34"/>
      <c r="DX53" s="35"/>
      <c r="DY53" s="34"/>
      <c r="DZ53" s="35"/>
      <c r="EA53" s="34"/>
      <c r="EB53" s="35"/>
      <c r="EC53" s="34"/>
      <c r="ED53" s="35"/>
      <c r="EE53" s="34"/>
      <c r="EF53" s="35"/>
      <c r="EG53" s="34"/>
      <c r="EH53" s="35"/>
      <c r="EI53" s="34"/>
      <c r="EJ53" s="35"/>
      <c r="EK53" s="34"/>
      <c r="EL53" s="35"/>
      <c r="EM53" s="34"/>
      <c r="EN53" s="35"/>
      <c r="EO53" s="34"/>
      <c r="EP53" s="35"/>
      <c r="EQ53" s="34"/>
      <c r="ER53" s="35"/>
      <c r="ES53" s="34"/>
      <c r="ET53" s="35"/>
      <c r="EU53" s="34">
        <f t="shared" si="0"/>
        <v>0</v>
      </c>
      <c r="EV53" s="35">
        <f t="shared" si="1"/>
        <v>0</v>
      </c>
    </row>
    <row r="54" spans="2:152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>
        <v>1</v>
      </c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>
        <v>1</v>
      </c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34"/>
      <c r="DV54" s="35"/>
      <c r="DW54" s="34"/>
      <c r="DX54" s="35"/>
      <c r="DY54" s="34"/>
      <c r="DZ54" s="35"/>
      <c r="EA54" s="34"/>
      <c r="EB54" s="35"/>
      <c r="EC54" s="34"/>
      <c r="ED54" s="35"/>
      <c r="EE54" s="34"/>
      <c r="EF54" s="35"/>
      <c r="EG54" s="34"/>
      <c r="EH54" s="35"/>
      <c r="EI54" s="34"/>
      <c r="EJ54" s="35"/>
      <c r="EK54" s="34"/>
      <c r="EL54" s="35">
        <v>1</v>
      </c>
      <c r="EM54" s="34"/>
      <c r="EN54" s="35"/>
      <c r="EO54" s="34"/>
      <c r="EP54" s="35"/>
      <c r="EQ54" s="34"/>
      <c r="ER54" s="35"/>
      <c r="ES54" s="34"/>
      <c r="ET54" s="35"/>
      <c r="EU54" s="34">
        <f t="shared" si="0"/>
        <v>1</v>
      </c>
      <c r="EV54" s="35">
        <f t="shared" si="1"/>
        <v>2</v>
      </c>
    </row>
    <row r="55" spans="2:152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>
        <v>1</v>
      </c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>
        <v>1</v>
      </c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>
        <v>1</v>
      </c>
      <c r="DQ55" s="34"/>
      <c r="DR55" s="35"/>
      <c r="DS55" s="34"/>
      <c r="DT55" s="35"/>
      <c r="DU55" s="34"/>
      <c r="DV55" s="35"/>
      <c r="DW55" s="34"/>
      <c r="DX55" s="35"/>
      <c r="DY55" s="34"/>
      <c r="DZ55" s="35"/>
      <c r="EA55" s="34"/>
      <c r="EB55" s="35"/>
      <c r="EC55" s="34"/>
      <c r="ED55" s="35"/>
      <c r="EE55" s="34"/>
      <c r="EF55" s="35"/>
      <c r="EG55" s="34"/>
      <c r="EH55" s="35"/>
      <c r="EI55" s="34"/>
      <c r="EJ55" s="35"/>
      <c r="EK55" s="34"/>
      <c r="EL55" s="35"/>
      <c r="EM55" s="34"/>
      <c r="EN55" s="35"/>
      <c r="EO55" s="34"/>
      <c r="EP55" s="35"/>
      <c r="EQ55" s="34"/>
      <c r="ER55" s="35"/>
      <c r="ES55" s="34"/>
      <c r="ET55" s="35"/>
      <c r="EU55" s="34">
        <f t="shared" si="0"/>
        <v>2</v>
      </c>
      <c r="EV55" s="35">
        <f t="shared" si="1"/>
        <v>1</v>
      </c>
    </row>
    <row r="56" spans="2:152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>
        <v>1</v>
      </c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34"/>
      <c r="DV56" s="35"/>
      <c r="DW56" s="34"/>
      <c r="DX56" s="35"/>
      <c r="DY56" s="34"/>
      <c r="DZ56" s="35"/>
      <c r="EA56" s="34"/>
      <c r="EB56" s="35"/>
      <c r="EC56" s="34"/>
      <c r="ED56" s="35"/>
      <c r="EE56" s="34"/>
      <c r="EF56" s="35"/>
      <c r="EG56" s="34"/>
      <c r="EH56" s="35"/>
      <c r="EI56" s="34"/>
      <c r="EJ56" s="35"/>
      <c r="EK56" s="34"/>
      <c r="EL56" s="35"/>
      <c r="EM56" s="34"/>
      <c r="EN56" s="35"/>
      <c r="EO56" s="34"/>
      <c r="EP56" s="35"/>
      <c r="EQ56" s="34"/>
      <c r="ER56" s="35"/>
      <c r="ES56" s="34"/>
      <c r="ET56" s="35"/>
      <c r="EU56" s="34">
        <f t="shared" si="0"/>
        <v>1</v>
      </c>
      <c r="EV56" s="35">
        <f t="shared" si="1"/>
        <v>0</v>
      </c>
    </row>
    <row r="57" spans="2:152" ht="15.75" customHeight="1" x14ac:dyDescent="0.2"/>
    <row r="58" spans="2:152" ht="15.75" customHeight="1" x14ac:dyDescent="0.2"/>
    <row r="59" spans="2:152" ht="15.75" customHeight="1" x14ac:dyDescent="0.2"/>
    <row r="60" spans="2:152" ht="15.75" customHeight="1" x14ac:dyDescent="0.2"/>
    <row r="61" spans="2:152" ht="15.75" customHeight="1" x14ac:dyDescent="0.2"/>
    <row r="62" spans="2:152" ht="15.75" customHeight="1" x14ac:dyDescent="0.2"/>
    <row r="63" spans="2:152" ht="15.75" customHeight="1" x14ac:dyDescent="0.2"/>
    <row r="64" spans="2:15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79">
    <mergeCell ref="C1:E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CM2:CN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DK2:DL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O2:DP2"/>
    <mergeCell ref="DQ2:DR2"/>
    <mergeCell ref="DS2:DT2"/>
    <mergeCell ref="DU2:DV2"/>
    <mergeCell ref="DW2:DX2"/>
    <mergeCell ref="A27:A34"/>
    <mergeCell ref="A35:A44"/>
    <mergeCell ref="EU2:EV2"/>
    <mergeCell ref="EK2:EL2"/>
    <mergeCell ref="EM2:EN2"/>
    <mergeCell ref="EO2:EP2"/>
    <mergeCell ref="EQ2:ER2"/>
    <mergeCell ref="ES2:ET2"/>
    <mergeCell ref="A4:A26"/>
    <mergeCell ref="DY2:DZ2"/>
    <mergeCell ref="EA2:EB2"/>
    <mergeCell ref="EC2:ED2"/>
    <mergeCell ref="EE2:EF2"/>
    <mergeCell ref="EG2:EH2"/>
    <mergeCell ref="EI2:EJ2"/>
    <mergeCell ref="DM2:DN2"/>
  </mergeCells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179C-45A0-420F-A10F-E642B472CC14}">
  <sheetPr>
    <outlinePr summaryBelow="0" summaryRight="0"/>
  </sheetPr>
  <dimension ref="A1:BR1001"/>
  <sheetViews>
    <sheetView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5703125" defaultRowHeight="15" customHeight="1" x14ac:dyDescent="0.2"/>
  <cols>
    <col min="1" max="1" width="3.28515625" style="23" customWidth="1"/>
    <col min="2" max="2" width="40.28515625" style="23" customWidth="1"/>
    <col min="3" max="62" width="6.7109375" style="23" customWidth="1"/>
    <col min="63" max="16384" width="12.5703125" style="23"/>
  </cols>
  <sheetData>
    <row r="1" spans="1:70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22"/>
      <c r="BL1" s="22"/>
      <c r="BM1" s="22"/>
      <c r="BN1" s="22"/>
      <c r="BO1" s="22"/>
      <c r="BP1" s="22"/>
    </row>
    <row r="2" spans="1:70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82</v>
      </c>
      <c r="BR2" s="123"/>
    </row>
    <row r="3" spans="1:70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</row>
    <row r="4" spans="1:70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>
        <v>1</v>
      </c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>
        <v>1</v>
      </c>
      <c r="AD4" s="32"/>
      <c r="AE4" s="31"/>
      <c r="AF4" s="32"/>
      <c r="AG4" s="31"/>
      <c r="AH4" s="32"/>
      <c r="AI4" s="31"/>
      <c r="AJ4" s="32"/>
      <c r="AK4" s="31"/>
      <c r="AL4" s="32"/>
      <c r="AM4" s="31"/>
      <c r="AN4" s="32"/>
      <c r="AO4" s="31"/>
      <c r="AP4" s="32"/>
      <c r="AQ4" s="31"/>
      <c r="AR4" s="32"/>
      <c r="AS4" s="31"/>
      <c r="AT4" s="32"/>
      <c r="AU4" s="31"/>
      <c r="AV4" s="32"/>
      <c r="AW4" s="31">
        <v>1</v>
      </c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/>
      <c r="BL4" s="32"/>
      <c r="BM4" s="31"/>
      <c r="BN4" s="32"/>
      <c r="BO4" s="31"/>
      <c r="BP4" s="32"/>
      <c r="BQ4" s="31">
        <f>C4+E4+G4+I4+K4+M4+O4+Q4+S4+U4+W4+Y4+AA4+AC4+AE4+AG4+AI4+AK4+AM4+AO4+AQ4+AS4+AU4+AW4+AY4+BA4+BC4+BE4+BG4+BI4+BK4+BM4+BO4</f>
        <v>3</v>
      </c>
      <c r="BR4" s="32">
        <f>D4+F4+H4+J4+L4+N4+P4+R4+T4+V4+X4+Z4+AB4+AD4+AF4+AH4+AJ4+AL4+AN4+AP4+AR4+AT4+AV4+AX4+AZ4+BB4+BD4+BF4+BH4+BJ4+BL4+BN4+BP4</f>
        <v>0</v>
      </c>
    </row>
    <row r="5" spans="1:70" ht="15.75" customHeight="1" x14ac:dyDescent="0.2">
      <c r="A5" s="132"/>
      <c r="B5" s="33" t="s">
        <v>102</v>
      </c>
      <c r="C5" s="34"/>
      <c r="D5" s="35"/>
      <c r="E5" s="34"/>
      <c r="F5" s="35"/>
      <c r="G5" s="34">
        <v>2</v>
      </c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>
        <v>0</v>
      </c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/>
      <c r="BP5" s="35"/>
      <c r="BQ5" s="34">
        <f t="shared" ref="BQ5:BQ62" si="0">C5+E5+G5+I5+K5+M5+O5+Q5+S5+U5+W5+Y5+AA5+AC5+AE5+AG5+AI5+AK5+AM5+AO5+AQ5+AS5+AU5+AW5+AY5+BA5+BC5+BE5+BG5+BI5+BK5+BM5+BO5</f>
        <v>2</v>
      </c>
      <c r="BR5" s="35">
        <f t="shared" ref="BR5:BR62" si="1">D5+F5+H5+J5+L5+N5+P5+R5+T5+V5+X5+Z5+AB5+AD5+AF5+AH5+AJ5+AL5+AN5+AP5+AR5+AT5+AV5+AX5+AZ5+BB5+BD5+BF5+BH5+BJ5+BL5+BN5+BP5</f>
        <v>0</v>
      </c>
    </row>
    <row r="6" spans="1:70" ht="15.75" customHeight="1" x14ac:dyDescent="0.2">
      <c r="A6" s="132"/>
      <c r="B6" s="33" t="s">
        <v>103</v>
      </c>
      <c r="C6" s="34"/>
      <c r="D6" s="35"/>
      <c r="E6" s="34"/>
      <c r="F6" s="35"/>
      <c r="G6" s="34">
        <v>0</v>
      </c>
      <c r="H6" s="35"/>
      <c r="I6" s="34">
        <v>1</v>
      </c>
      <c r="J6" s="35"/>
      <c r="K6" s="34"/>
      <c r="L6" s="35"/>
      <c r="M6" s="34"/>
      <c r="N6" s="35"/>
      <c r="O6" s="34"/>
      <c r="P6" s="35"/>
      <c r="Q6" s="34"/>
      <c r="R6" s="35"/>
      <c r="S6" s="34"/>
      <c r="T6" s="35">
        <v>1</v>
      </c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>
        <v>1</v>
      </c>
      <c r="AJ6" s="35">
        <v>1</v>
      </c>
      <c r="AK6" s="34">
        <v>1</v>
      </c>
      <c r="AL6" s="35"/>
      <c r="AM6" s="34">
        <v>1</v>
      </c>
      <c r="AN6" s="35"/>
      <c r="AO6" s="34">
        <v>1</v>
      </c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>
        <v>1</v>
      </c>
      <c r="BB6" s="35"/>
      <c r="BC6" s="34"/>
      <c r="BD6" s="35"/>
      <c r="BE6" s="34"/>
      <c r="BF6" s="35"/>
      <c r="BG6" s="34"/>
      <c r="BH6" s="35"/>
      <c r="BI6" s="34"/>
      <c r="BJ6" s="35"/>
      <c r="BK6" s="34"/>
      <c r="BL6" s="35"/>
      <c r="BM6" s="34">
        <v>1</v>
      </c>
      <c r="BN6" s="35"/>
      <c r="BO6" s="34"/>
      <c r="BP6" s="35"/>
      <c r="BQ6" s="34">
        <f t="shared" si="0"/>
        <v>7</v>
      </c>
      <c r="BR6" s="35">
        <f t="shared" si="1"/>
        <v>2</v>
      </c>
    </row>
    <row r="7" spans="1:70" ht="15.75" customHeight="1" x14ac:dyDescent="0.2">
      <c r="A7" s="132"/>
      <c r="B7" s="33" t="s">
        <v>104</v>
      </c>
      <c r="C7" s="34">
        <v>13</v>
      </c>
      <c r="D7" s="35"/>
      <c r="E7" s="34">
        <v>5</v>
      </c>
      <c r="F7" s="35">
        <v>5</v>
      </c>
      <c r="G7" s="34">
        <v>16</v>
      </c>
      <c r="H7" s="35"/>
      <c r="I7" s="34">
        <v>20</v>
      </c>
      <c r="J7" s="35"/>
      <c r="K7" s="34">
        <v>1</v>
      </c>
      <c r="L7" s="35"/>
      <c r="M7" s="34">
        <v>22</v>
      </c>
      <c r="N7" s="35"/>
      <c r="O7" s="34">
        <v>44</v>
      </c>
      <c r="P7" s="35"/>
      <c r="Q7" s="34">
        <v>3</v>
      </c>
      <c r="R7" s="35"/>
      <c r="S7" s="34">
        <v>33</v>
      </c>
      <c r="T7" s="35"/>
      <c r="U7" s="34">
        <v>6</v>
      </c>
      <c r="V7" s="35"/>
      <c r="W7" s="34">
        <v>19</v>
      </c>
      <c r="X7" s="35"/>
      <c r="Y7" s="34">
        <v>3</v>
      </c>
      <c r="Z7" s="35"/>
      <c r="AA7" s="34">
        <v>6</v>
      </c>
      <c r="AB7" s="35"/>
      <c r="AC7" s="34">
        <v>12</v>
      </c>
      <c r="AD7" s="35"/>
      <c r="AE7" s="34">
        <v>14</v>
      </c>
      <c r="AF7" s="35"/>
      <c r="AG7" s="34">
        <v>5</v>
      </c>
      <c r="AH7" s="35"/>
      <c r="AI7" s="34">
        <v>9</v>
      </c>
      <c r="AJ7" s="35"/>
      <c r="AK7" s="34">
        <v>14</v>
      </c>
      <c r="AL7" s="35"/>
      <c r="AM7" s="34">
        <v>11</v>
      </c>
      <c r="AN7" s="35"/>
      <c r="AO7" s="34">
        <v>22</v>
      </c>
      <c r="AP7" s="35"/>
      <c r="AQ7" s="34">
        <v>15</v>
      </c>
      <c r="AR7" s="35"/>
      <c r="AS7" s="34">
        <v>41</v>
      </c>
      <c r="AT7" s="35"/>
      <c r="AU7" s="34">
        <v>11</v>
      </c>
      <c r="AV7" s="35"/>
      <c r="AW7" s="34">
        <v>12</v>
      </c>
      <c r="AX7" s="35"/>
      <c r="AY7" s="34">
        <v>23</v>
      </c>
      <c r="AZ7" s="35"/>
      <c r="BA7" s="34">
        <v>11</v>
      </c>
      <c r="BB7" s="35"/>
      <c r="BC7" s="34">
        <v>8</v>
      </c>
      <c r="BD7" s="35"/>
      <c r="BE7" s="34">
        <v>10</v>
      </c>
      <c r="BF7" s="35"/>
      <c r="BG7" s="34">
        <v>10</v>
      </c>
      <c r="BH7" s="35"/>
      <c r="BI7" s="34">
        <v>9</v>
      </c>
      <c r="BJ7" s="35"/>
      <c r="BK7" s="34">
        <v>2</v>
      </c>
      <c r="BL7" s="35"/>
      <c r="BM7" s="34">
        <v>2</v>
      </c>
      <c r="BN7" s="35"/>
      <c r="BO7" s="34">
        <v>2</v>
      </c>
      <c r="BP7" s="35"/>
      <c r="BQ7" s="34">
        <f t="shared" si="0"/>
        <v>434</v>
      </c>
      <c r="BR7" s="35">
        <f t="shared" si="1"/>
        <v>5</v>
      </c>
    </row>
    <row r="8" spans="1:70" ht="15.75" customHeight="1" x14ac:dyDescent="0.2">
      <c r="A8" s="132"/>
      <c r="B8" s="33" t="s">
        <v>105</v>
      </c>
      <c r="C8" s="34">
        <v>60</v>
      </c>
      <c r="D8" s="35"/>
      <c r="E8" s="34">
        <v>60</v>
      </c>
      <c r="F8" s="35"/>
      <c r="G8" s="34">
        <v>51</v>
      </c>
      <c r="H8" s="35">
        <v>5</v>
      </c>
      <c r="I8" s="34">
        <v>65</v>
      </c>
      <c r="J8" s="35"/>
      <c r="K8" s="34">
        <v>78</v>
      </c>
      <c r="L8" s="35"/>
      <c r="M8" s="34">
        <v>95</v>
      </c>
      <c r="N8" s="35"/>
      <c r="O8" s="34">
        <v>85</v>
      </c>
      <c r="P8" s="35"/>
      <c r="Q8" s="34">
        <v>79</v>
      </c>
      <c r="R8" s="35"/>
      <c r="S8" s="34">
        <v>140</v>
      </c>
      <c r="T8" s="35"/>
      <c r="U8" s="34">
        <v>81</v>
      </c>
      <c r="V8" s="35"/>
      <c r="W8" s="34">
        <v>67</v>
      </c>
      <c r="X8" s="35"/>
      <c r="Y8" s="34">
        <v>38</v>
      </c>
      <c r="Z8" s="35"/>
      <c r="AA8" s="34">
        <v>37</v>
      </c>
      <c r="AB8" s="35"/>
      <c r="AC8" s="34">
        <v>42</v>
      </c>
      <c r="AD8" s="35">
        <v>13</v>
      </c>
      <c r="AE8" s="34">
        <v>75</v>
      </c>
      <c r="AF8" s="35"/>
      <c r="AG8" s="34">
        <v>29</v>
      </c>
      <c r="AH8" s="35"/>
      <c r="AI8" s="34">
        <v>37</v>
      </c>
      <c r="AJ8" s="35">
        <v>2</v>
      </c>
      <c r="AK8" s="34">
        <v>17</v>
      </c>
      <c r="AL8" s="35"/>
      <c r="AM8" s="34">
        <v>62</v>
      </c>
      <c r="AN8" s="35"/>
      <c r="AO8" s="34">
        <v>105</v>
      </c>
      <c r="AP8" s="35"/>
      <c r="AQ8" s="34">
        <v>53</v>
      </c>
      <c r="AR8" s="35"/>
      <c r="AS8" s="34">
        <v>90</v>
      </c>
      <c r="AT8" s="35"/>
      <c r="AU8" s="34">
        <v>93</v>
      </c>
      <c r="AV8" s="35"/>
      <c r="AW8" s="34">
        <v>100</v>
      </c>
      <c r="AX8" s="35"/>
      <c r="AY8" s="34">
        <v>95</v>
      </c>
      <c r="AZ8" s="35"/>
      <c r="BA8" s="34">
        <v>70</v>
      </c>
      <c r="BB8" s="35"/>
      <c r="BC8" s="34">
        <v>65</v>
      </c>
      <c r="BD8" s="35"/>
      <c r="BE8" s="34">
        <v>62</v>
      </c>
      <c r="BF8" s="35"/>
      <c r="BG8" s="34">
        <v>57</v>
      </c>
      <c r="BH8" s="35"/>
      <c r="BI8" s="34">
        <v>55</v>
      </c>
      <c r="BJ8" s="35"/>
      <c r="BK8" s="34">
        <v>64</v>
      </c>
      <c r="BL8" s="35">
        <v>1</v>
      </c>
      <c r="BM8" s="34">
        <v>61</v>
      </c>
      <c r="BN8" s="35"/>
      <c r="BO8" s="34">
        <v>74</v>
      </c>
      <c r="BP8" s="35"/>
      <c r="BQ8" s="34">
        <f t="shared" si="0"/>
        <v>2242</v>
      </c>
      <c r="BR8" s="35">
        <f t="shared" si="1"/>
        <v>21</v>
      </c>
    </row>
    <row r="9" spans="1:70" ht="15.75" customHeight="1" x14ac:dyDescent="0.2">
      <c r="A9" s="132"/>
      <c r="B9" s="33" t="s">
        <v>106</v>
      </c>
      <c r="C9" s="34">
        <v>3</v>
      </c>
      <c r="D9" s="35"/>
      <c r="E9" s="34">
        <v>1</v>
      </c>
      <c r="F9" s="35"/>
      <c r="G9" s="34">
        <v>6</v>
      </c>
      <c r="H9" s="35"/>
      <c r="I9" s="34">
        <v>3</v>
      </c>
      <c r="J9" s="35"/>
      <c r="K9" s="34"/>
      <c r="L9" s="35"/>
      <c r="M9" s="34">
        <v>1</v>
      </c>
      <c r="N9" s="35"/>
      <c r="O9" s="34">
        <v>7</v>
      </c>
      <c r="P9" s="35"/>
      <c r="Q9" s="34">
        <v>2</v>
      </c>
      <c r="R9" s="35"/>
      <c r="S9" s="34"/>
      <c r="T9" s="35"/>
      <c r="U9" s="34"/>
      <c r="V9" s="35"/>
      <c r="W9" s="34">
        <v>1</v>
      </c>
      <c r="X9" s="35"/>
      <c r="Y9" s="34"/>
      <c r="Z9" s="35"/>
      <c r="AA9" s="34"/>
      <c r="AB9" s="35"/>
      <c r="AC9" s="34"/>
      <c r="AD9" s="35"/>
      <c r="AE9" s="34">
        <v>2</v>
      </c>
      <c r="AF9" s="35"/>
      <c r="AG9" s="34"/>
      <c r="AH9" s="35"/>
      <c r="AI9" s="34">
        <v>2</v>
      </c>
      <c r="AJ9" s="35"/>
      <c r="AK9" s="34">
        <v>9</v>
      </c>
      <c r="AL9" s="35"/>
      <c r="AM9" s="34"/>
      <c r="AN9" s="35"/>
      <c r="AO9" s="34"/>
      <c r="AP9" s="35"/>
      <c r="AQ9" s="34"/>
      <c r="AR9" s="35"/>
      <c r="AS9" s="34">
        <v>1</v>
      </c>
      <c r="AT9" s="35"/>
      <c r="AU9" s="34">
        <v>1</v>
      </c>
      <c r="AV9" s="35"/>
      <c r="AW9" s="34">
        <v>2</v>
      </c>
      <c r="AX9" s="35"/>
      <c r="AY9" s="34"/>
      <c r="AZ9" s="35"/>
      <c r="BA9" s="34"/>
      <c r="BB9" s="35"/>
      <c r="BC9" s="34">
        <v>7</v>
      </c>
      <c r="BD9" s="35"/>
      <c r="BE9" s="34">
        <v>3</v>
      </c>
      <c r="BF9" s="35"/>
      <c r="BG9" s="34">
        <v>1</v>
      </c>
      <c r="BH9" s="35"/>
      <c r="BI9" s="34"/>
      <c r="BJ9" s="35"/>
      <c r="BK9" s="34"/>
      <c r="BL9" s="35"/>
      <c r="BM9" s="34"/>
      <c r="BN9" s="35"/>
      <c r="BO9" s="34"/>
      <c r="BP9" s="35"/>
      <c r="BQ9" s="34">
        <f t="shared" si="0"/>
        <v>52</v>
      </c>
      <c r="BR9" s="35">
        <f t="shared" si="1"/>
        <v>0</v>
      </c>
    </row>
    <row r="10" spans="1:70" ht="15.75" customHeight="1" x14ac:dyDescent="0.2">
      <c r="A10" s="132"/>
      <c r="B10" s="33" t="s">
        <v>107</v>
      </c>
      <c r="C10" s="34">
        <v>3</v>
      </c>
      <c r="D10" s="35"/>
      <c r="E10" s="34">
        <v>5</v>
      </c>
      <c r="F10" s="35"/>
      <c r="G10" s="34">
        <v>4</v>
      </c>
      <c r="H10" s="35"/>
      <c r="I10" s="34">
        <v>3</v>
      </c>
      <c r="J10" s="35"/>
      <c r="K10" s="34">
        <v>15</v>
      </c>
      <c r="L10" s="35"/>
      <c r="M10" s="34"/>
      <c r="N10" s="35"/>
      <c r="O10" s="34">
        <v>4</v>
      </c>
      <c r="P10" s="35"/>
      <c r="Q10" s="34">
        <v>11</v>
      </c>
      <c r="R10" s="35"/>
      <c r="S10" s="34">
        <v>7</v>
      </c>
      <c r="T10" s="35"/>
      <c r="U10" s="34"/>
      <c r="V10" s="35"/>
      <c r="W10" s="34">
        <v>3</v>
      </c>
      <c r="X10" s="35"/>
      <c r="Y10" s="34"/>
      <c r="Z10" s="35"/>
      <c r="AA10" s="34"/>
      <c r="AB10" s="35"/>
      <c r="AC10" s="34"/>
      <c r="AD10" s="35"/>
      <c r="AE10" s="34">
        <v>10</v>
      </c>
      <c r="AF10" s="35"/>
      <c r="AG10" s="34">
        <v>53</v>
      </c>
      <c r="AH10" s="35"/>
      <c r="AI10" s="34">
        <v>3</v>
      </c>
      <c r="AJ10" s="35"/>
      <c r="AK10" s="34">
        <v>4</v>
      </c>
      <c r="AL10" s="35"/>
      <c r="AM10" s="34">
        <v>7</v>
      </c>
      <c r="AN10" s="35"/>
      <c r="AO10" s="34">
        <v>5</v>
      </c>
      <c r="AP10" s="35"/>
      <c r="AQ10" s="34">
        <v>1</v>
      </c>
      <c r="AR10" s="35"/>
      <c r="AS10" s="34">
        <v>20</v>
      </c>
      <c r="AT10" s="35"/>
      <c r="AU10" s="34">
        <v>20</v>
      </c>
      <c r="AV10" s="35"/>
      <c r="AW10" s="34">
        <v>1</v>
      </c>
      <c r="AX10" s="35"/>
      <c r="AY10" s="34">
        <v>1</v>
      </c>
      <c r="AZ10" s="35"/>
      <c r="BA10" s="34">
        <v>11</v>
      </c>
      <c r="BB10" s="35"/>
      <c r="BC10" s="34">
        <v>13</v>
      </c>
      <c r="BD10" s="35"/>
      <c r="BE10" s="34">
        <v>15</v>
      </c>
      <c r="BF10" s="35"/>
      <c r="BG10" s="34"/>
      <c r="BH10" s="35"/>
      <c r="BI10" s="34">
        <v>12</v>
      </c>
      <c r="BJ10" s="35"/>
      <c r="BK10" s="34">
        <v>6</v>
      </c>
      <c r="BL10" s="35"/>
      <c r="BM10" s="34">
        <v>23</v>
      </c>
      <c r="BN10" s="35"/>
      <c r="BO10" s="34">
        <v>18</v>
      </c>
      <c r="BP10" s="35"/>
      <c r="BQ10" s="34">
        <f t="shared" si="0"/>
        <v>278</v>
      </c>
      <c r="BR10" s="35">
        <f t="shared" si="1"/>
        <v>0</v>
      </c>
    </row>
    <row r="11" spans="1:70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>
        <f t="shared" si="0"/>
        <v>0</v>
      </c>
      <c r="BR11" s="35">
        <f t="shared" si="1"/>
        <v>0</v>
      </c>
    </row>
    <row r="12" spans="1:70" ht="15.75" customHeight="1" x14ac:dyDescent="0.2">
      <c r="A12" s="132"/>
      <c r="B12" s="33" t="s">
        <v>109</v>
      </c>
      <c r="C12" s="34">
        <v>1</v>
      </c>
      <c r="D12" s="35"/>
      <c r="E12" s="34"/>
      <c r="F12" s="35"/>
      <c r="G12" s="34">
        <v>1</v>
      </c>
      <c r="H12" s="35"/>
      <c r="I12" s="34">
        <v>1</v>
      </c>
      <c r="J12" s="35"/>
      <c r="K12" s="34"/>
      <c r="L12" s="35"/>
      <c r="M12" s="34">
        <v>1</v>
      </c>
      <c r="N12" s="35"/>
      <c r="O12" s="34">
        <v>1</v>
      </c>
      <c r="P12" s="35"/>
      <c r="Q12" s="34"/>
      <c r="R12" s="35"/>
      <c r="S12" s="34">
        <v>16</v>
      </c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>
        <v>1</v>
      </c>
      <c r="AR12" s="35"/>
      <c r="AS12" s="34"/>
      <c r="AT12" s="35"/>
      <c r="AU12" s="34"/>
      <c r="AV12" s="35"/>
      <c r="AW12" s="34"/>
      <c r="AX12" s="35"/>
      <c r="AY12" s="34">
        <v>2</v>
      </c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>
        <f t="shared" si="0"/>
        <v>24</v>
      </c>
      <c r="BR12" s="35">
        <f t="shared" si="1"/>
        <v>0</v>
      </c>
    </row>
    <row r="13" spans="1:70" ht="15.75" customHeight="1" x14ac:dyDescent="0.2">
      <c r="A13" s="132"/>
      <c r="B13" s="33" t="s">
        <v>110</v>
      </c>
      <c r="C13" s="34">
        <v>1</v>
      </c>
      <c r="D13" s="35"/>
      <c r="E13" s="34"/>
      <c r="F13" s="35"/>
      <c r="G13" s="34">
        <v>1</v>
      </c>
      <c r="H13" s="35"/>
      <c r="I13" s="34"/>
      <c r="J13" s="35"/>
      <c r="K13" s="34"/>
      <c r="L13" s="35"/>
      <c r="M13" s="34"/>
      <c r="N13" s="35"/>
      <c r="O13" s="34">
        <v>0</v>
      </c>
      <c r="P13" s="35">
        <v>0</v>
      </c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>
        <v>1</v>
      </c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>
        <f t="shared" si="0"/>
        <v>3</v>
      </c>
      <c r="BR13" s="35">
        <f t="shared" si="1"/>
        <v>0</v>
      </c>
    </row>
    <row r="14" spans="1:70" ht="15.75" customHeight="1" x14ac:dyDescent="0.2">
      <c r="A14" s="132"/>
      <c r="B14" s="33" t="s">
        <v>111</v>
      </c>
      <c r="C14" s="34">
        <v>3</v>
      </c>
      <c r="D14" s="35">
        <v>25</v>
      </c>
      <c r="E14" s="34">
        <v>5</v>
      </c>
      <c r="F14" s="35">
        <v>1</v>
      </c>
      <c r="G14" s="34"/>
      <c r="H14" s="35"/>
      <c r="I14" s="34">
        <v>3</v>
      </c>
      <c r="J14" s="35">
        <v>8</v>
      </c>
      <c r="K14" s="34"/>
      <c r="L14" s="35"/>
      <c r="M14" s="34">
        <v>1</v>
      </c>
      <c r="N14" s="35">
        <v>10</v>
      </c>
      <c r="O14" s="34">
        <v>3</v>
      </c>
      <c r="P14" s="35">
        <v>4</v>
      </c>
      <c r="Q14" s="34"/>
      <c r="R14" s="35"/>
      <c r="S14" s="34">
        <v>16</v>
      </c>
      <c r="T14" s="35">
        <v>6</v>
      </c>
      <c r="U14" s="34">
        <v>7</v>
      </c>
      <c r="V14" s="35">
        <v>4</v>
      </c>
      <c r="W14" s="34">
        <v>4</v>
      </c>
      <c r="X14" s="35">
        <v>2</v>
      </c>
      <c r="Y14" s="34">
        <v>8</v>
      </c>
      <c r="Z14" s="35">
        <v>20</v>
      </c>
      <c r="AA14" s="34">
        <v>5</v>
      </c>
      <c r="AB14" s="35">
        <v>2</v>
      </c>
      <c r="AC14" s="34"/>
      <c r="AD14" s="35"/>
      <c r="AE14" s="34">
        <v>3</v>
      </c>
      <c r="AF14" s="35">
        <v>5</v>
      </c>
      <c r="AG14" s="34">
        <v>4</v>
      </c>
      <c r="AH14" s="35">
        <v>3</v>
      </c>
      <c r="AI14" s="34">
        <v>2</v>
      </c>
      <c r="AJ14" s="35">
        <v>6</v>
      </c>
      <c r="AK14" s="34"/>
      <c r="AL14" s="35">
        <v>10</v>
      </c>
      <c r="AM14" s="34">
        <v>2</v>
      </c>
      <c r="AN14" s="35">
        <v>2</v>
      </c>
      <c r="AO14" s="34">
        <v>5</v>
      </c>
      <c r="AP14" s="35"/>
      <c r="AQ14" s="34">
        <v>20</v>
      </c>
      <c r="AR14" s="35">
        <v>8</v>
      </c>
      <c r="AS14" s="34">
        <v>2</v>
      </c>
      <c r="AT14" s="35"/>
      <c r="AU14" s="34">
        <v>2</v>
      </c>
      <c r="AV14" s="35"/>
      <c r="AW14" s="34"/>
      <c r="AX14" s="35">
        <v>4</v>
      </c>
      <c r="AY14" s="34">
        <v>1</v>
      </c>
      <c r="AZ14" s="35">
        <v>5</v>
      </c>
      <c r="BA14" s="34"/>
      <c r="BB14" s="35">
        <v>6</v>
      </c>
      <c r="BC14" s="34">
        <v>2</v>
      </c>
      <c r="BD14" s="35">
        <v>4</v>
      </c>
      <c r="BE14" s="34"/>
      <c r="BF14" s="35">
        <v>5</v>
      </c>
      <c r="BG14" s="34"/>
      <c r="BH14" s="35"/>
      <c r="BI14" s="34">
        <v>3</v>
      </c>
      <c r="BJ14" s="35">
        <v>1</v>
      </c>
      <c r="BK14" s="34">
        <v>1</v>
      </c>
      <c r="BL14" s="35"/>
      <c r="BM14" s="34"/>
      <c r="BN14" s="35"/>
      <c r="BO14" s="34">
        <v>1</v>
      </c>
      <c r="BP14" s="35"/>
      <c r="BQ14" s="34">
        <f t="shared" si="0"/>
        <v>103</v>
      </c>
      <c r="BR14" s="35">
        <f t="shared" si="1"/>
        <v>141</v>
      </c>
    </row>
    <row r="15" spans="1:70" ht="15.75" customHeight="1" x14ac:dyDescent="0.2">
      <c r="A15" s="132"/>
      <c r="B15" s="33" t="s">
        <v>112</v>
      </c>
      <c r="C15" s="34"/>
      <c r="D15" s="35"/>
      <c r="E15" s="34">
        <v>3</v>
      </c>
      <c r="F15" s="35"/>
      <c r="G15" s="34">
        <v>6</v>
      </c>
      <c r="H15" s="35">
        <v>4</v>
      </c>
      <c r="I15" s="34"/>
      <c r="J15" s="35"/>
      <c r="K15" s="34"/>
      <c r="L15" s="35"/>
      <c r="M15" s="34"/>
      <c r="N15" s="35"/>
      <c r="O15" s="34">
        <v>1</v>
      </c>
      <c r="P15" s="35"/>
      <c r="Q15" s="34"/>
      <c r="R15" s="35"/>
      <c r="S15" s="34">
        <v>3</v>
      </c>
      <c r="T15" s="35">
        <v>1</v>
      </c>
      <c r="U15" s="34"/>
      <c r="V15" s="35"/>
      <c r="W15" s="34"/>
      <c r="X15" s="35"/>
      <c r="Y15" s="34"/>
      <c r="Z15" s="35">
        <v>3</v>
      </c>
      <c r="AA15" s="34">
        <v>1</v>
      </c>
      <c r="AB15" s="35">
        <v>2</v>
      </c>
      <c r="AC15" s="34"/>
      <c r="AD15" s="35">
        <v>3</v>
      </c>
      <c r="AE15" s="34"/>
      <c r="AF15" s="35"/>
      <c r="AG15" s="34"/>
      <c r="AH15" s="35"/>
      <c r="AI15" s="34">
        <v>1</v>
      </c>
      <c r="AJ15" s="35">
        <v>7</v>
      </c>
      <c r="AK15" s="34">
        <v>1</v>
      </c>
      <c r="AL15" s="35"/>
      <c r="AM15" s="34">
        <v>3</v>
      </c>
      <c r="AN15" s="35">
        <v>4</v>
      </c>
      <c r="AO15" s="34">
        <v>9</v>
      </c>
      <c r="AP15" s="35">
        <v>1</v>
      </c>
      <c r="AQ15" s="34">
        <v>1</v>
      </c>
      <c r="AR15" s="35"/>
      <c r="AS15" s="34">
        <v>1</v>
      </c>
      <c r="AT15" s="35"/>
      <c r="AU15" s="34">
        <v>1</v>
      </c>
      <c r="AV15" s="35"/>
      <c r="AW15" s="34">
        <v>2</v>
      </c>
      <c r="AX15" s="35"/>
      <c r="AY15" s="34"/>
      <c r="AZ15" s="35"/>
      <c r="BA15" s="34">
        <v>2</v>
      </c>
      <c r="BB15" s="35"/>
      <c r="BC15" s="34"/>
      <c r="BD15" s="35"/>
      <c r="BE15" s="34"/>
      <c r="BF15" s="35"/>
      <c r="BG15" s="34"/>
      <c r="BH15" s="35"/>
      <c r="BI15" s="34">
        <v>6</v>
      </c>
      <c r="BJ15" s="35">
        <v>2</v>
      </c>
      <c r="BK15" s="34"/>
      <c r="BL15" s="35"/>
      <c r="BM15" s="34">
        <v>4</v>
      </c>
      <c r="BN15" s="35"/>
      <c r="BO15" s="34"/>
      <c r="BP15" s="35"/>
      <c r="BQ15" s="34">
        <f t="shared" si="0"/>
        <v>45</v>
      </c>
      <c r="BR15" s="35">
        <f t="shared" si="1"/>
        <v>27</v>
      </c>
    </row>
    <row r="16" spans="1:70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>
        <v>2</v>
      </c>
      <c r="AL16" s="35"/>
      <c r="AM16" s="34"/>
      <c r="AN16" s="35"/>
      <c r="AO16" s="34">
        <v>2</v>
      </c>
      <c r="AP16" s="35">
        <v>1</v>
      </c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>
        <v>2</v>
      </c>
      <c r="BI16" s="34"/>
      <c r="BJ16" s="35"/>
      <c r="BK16" s="34"/>
      <c r="BL16" s="35"/>
      <c r="BM16" s="34"/>
      <c r="BN16" s="35"/>
      <c r="BO16" s="34"/>
      <c r="BP16" s="35"/>
      <c r="BQ16" s="34">
        <f t="shared" si="0"/>
        <v>4</v>
      </c>
      <c r="BR16" s="35">
        <f t="shared" si="1"/>
        <v>3</v>
      </c>
    </row>
    <row r="17" spans="1:70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>
        <v>1</v>
      </c>
      <c r="R17" s="35"/>
      <c r="S17" s="34"/>
      <c r="T17" s="35"/>
      <c r="U17" s="34"/>
      <c r="V17" s="35"/>
      <c r="W17" s="34"/>
      <c r="X17" s="35"/>
      <c r="Y17" s="34"/>
      <c r="Z17" s="35">
        <v>2</v>
      </c>
      <c r="AA17" s="34"/>
      <c r="AB17" s="35"/>
      <c r="AC17" s="34"/>
      <c r="AD17" s="35">
        <v>1</v>
      </c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>
        <v>2</v>
      </c>
      <c r="AP17" s="35">
        <v>0</v>
      </c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>
        <f t="shared" si="0"/>
        <v>3</v>
      </c>
      <c r="BR17" s="35">
        <f t="shared" si="1"/>
        <v>3</v>
      </c>
    </row>
    <row r="18" spans="1:70" ht="15.75" customHeight="1" x14ac:dyDescent="0.2">
      <c r="A18" s="132"/>
      <c r="B18" s="33" t="s">
        <v>115</v>
      </c>
      <c r="C18" s="34">
        <v>5</v>
      </c>
      <c r="D18" s="35"/>
      <c r="E18" s="34"/>
      <c r="F18" s="35"/>
      <c r="G18" s="34"/>
      <c r="H18" s="35"/>
      <c r="I18" s="34">
        <v>2</v>
      </c>
      <c r="J18" s="35"/>
      <c r="K18" s="34"/>
      <c r="L18" s="35"/>
      <c r="M18" s="34"/>
      <c r="N18" s="35"/>
      <c r="O18" s="34">
        <v>1</v>
      </c>
      <c r="P18" s="35"/>
      <c r="Q18" s="34">
        <v>2</v>
      </c>
      <c r="R18" s="35"/>
      <c r="S18" s="34">
        <v>2</v>
      </c>
      <c r="T18" s="35"/>
      <c r="U18" s="34">
        <v>1</v>
      </c>
      <c r="V18" s="35"/>
      <c r="W18" s="34"/>
      <c r="X18" s="35"/>
      <c r="Y18" s="34">
        <v>1</v>
      </c>
      <c r="Z18" s="35"/>
      <c r="AA18" s="34"/>
      <c r="AB18" s="35"/>
      <c r="AC18" s="34">
        <v>2</v>
      </c>
      <c r="AD18" s="35"/>
      <c r="AE18" s="34">
        <v>3</v>
      </c>
      <c r="AF18" s="35"/>
      <c r="AG18" s="34">
        <v>1</v>
      </c>
      <c r="AH18" s="35"/>
      <c r="AI18" s="34">
        <v>3</v>
      </c>
      <c r="AJ18" s="35">
        <v>1</v>
      </c>
      <c r="AK18" s="34">
        <v>3</v>
      </c>
      <c r="AL18" s="35"/>
      <c r="AM18" s="34"/>
      <c r="AN18" s="35"/>
      <c r="AO18" s="34">
        <v>1</v>
      </c>
      <c r="AP18" s="35"/>
      <c r="AQ18" s="34">
        <v>1</v>
      </c>
      <c r="AR18" s="35"/>
      <c r="AS18" s="34">
        <v>1</v>
      </c>
      <c r="AT18" s="35"/>
      <c r="AU18" s="34">
        <v>1</v>
      </c>
      <c r="AV18" s="35"/>
      <c r="AW18" s="34"/>
      <c r="AX18" s="35"/>
      <c r="AY18" s="34"/>
      <c r="AZ18" s="35"/>
      <c r="BA18" s="34">
        <v>3</v>
      </c>
      <c r="BB18" s="35"/>
      <c r="BC18" s="34">
        <v>5</v>
      </c>
      <c r="BD18" s="35"/>
      <c r="BE18" s="34">
        <v>2</v>
      </c>
      <c r="BF18" s="35"/>
      <c r="BG18" s="34">
        <v>1</v>
      </c>
      <c r="BH18" s="35"/>
      <c r="BI18" s="34"/>
      <c r="BJ18" s="35"/>
      <c r="BK18" s="34"/>
      <c r="BL18" s="35"/>
      <c r="BM18" s="34">
        <v>2</v>
      </c>
      <c r="BN18" s="35"/>
      <c r="BO18" s="34"/>
      <c r="BP18" s="35"/>
      <c r="BQ18" s="34">
        <f t="shared" si="0"/>
        <v>43</v>
      </c>
      <c r="BR18" s="35">
        <f t="shared" si="1"/>
        <v>1</v>
      </c>
    </row>
    <row r="19" spans="1:70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>
        <v>1</v>
      </c>
      <c r="Z19" s="35"/>
      <c r="AA19" s="34"/>
      <c r="AB19" s="35"/>
      <c r="AC19" s="34"/>
      <c r="AD19" s="35"/>
      <c r="AE19" s="34">
        <v>1</v>
      </c>
      <c r="AF19" s="35"/>
      <c r="AG19" s="34"/>
      <c r="AH19" s="35"/>
      <c r="AI19" s="34">
        <v>1</v>
      </c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>
        <v>1</v>
      </c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>
        <f t="shared" si="0"/>
        <v>4</v>
      </c>
      <c r="BR19" s="35">
        <f t="shared" si="1"/>
        <v>0</v>
      </c>
    </row>
    <row r="20" spans="1:70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>
        <f t="shared" si="0"/>
        <v>0</v>
      </c>
      <c r="BR20" s="35">
        <f t="shared" si="1"/>
        <v>0</v>
      </c>
    </row>
    <row r="21" spans="1:70" ht="15.75" customHeight="1" x14ac:dyDescent="0.2">
      <c r="A21" s="132"/>
      <c r="B21" s="33" t="s">
        <v>118</v>
      </c>
      <c r="C21" s="34">
        <v>1</v>
      </c>
      <c r="D21" s="35"/>
      <c r="E21" s="34"/>
      <c r="F21" s="35"/>
      <c r="G21" s="34">
        <v>1</v>
      </c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>
        <v>1</v>
      </c>
      <c r="AJ21" s="35"/>
      <c r="AK21" s="34"/>
      <c r="AL21" s="35"/>
      <c r="AM21" s="34"/>
      <c r="AN21" s="35"/>
      <c r="AO21" s="34"/>
      <c r="AP21" s="35"/>
      <c r="AQ21" s="34">
        <v>1</v>
      </c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>
        <f t="shared" si="0"/>
        <v>4</v>
      </c>
      <c r="BR21" s="35">
        <f t="shared" si="1"/>
        <v>0</v>
      </c>
    </row>
    <row r="22" spans="1:70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>
        <v>1</v>
      </c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>
        <f t="shared" si="0"/>
        <v>1</v>
      </c>
      <c r="BR22" s="35">
        <f t="shared" si="1"/>
        <v>0</v>
      </c>
    </row>
    <row r="23" spans="1:70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>
        <f t="shared" si="0"/>
        <v>0</v>
      </c>
      <c r="BR23" s="35">
        <f t="shared" si="1"/>
        <v>0</v>
      </c>
    </row>
    <row r="24" spans="1:70" ht="15.75" customHeight="1" x14ac:dyDescent="0.2">
      <c r="A24" s="132"/>
      <c r="B24" s="33" t="s">
        <v>121</v>
      </c>
      <c r="C24" s="34">
        <v>13</v>
      </c>
      <c r="D24" s="35"/>
      <c r="E24" s="34"/>
      <c r="F24" s="35"/>
      <c r="G24" s="34"/>
      <c r="H24" s="35"/>
      <c r="I24" s="34">
        <v>2</v>
      </c>
      <c r="J24" s="35"/>
      <c r="K24" s="34"/>
      <c r="L24" s="35"/>
      <c r="M24" s="34"/>
      <c r="N24" s="35"/>
      <c r="O24" s="34">
        <v>1</v>
      </c>
      <c r="P24" s="35"/>
      <c r="Q24" s="34">
        <v>5</v>
      </c>
      <c r="R24" s="35"/>
      <c r="S24" s="34">
        <v>3</v>
      </c>
      <c r="T24" s="35"/>
      <c r="U24" s="34">
        <v>1</v>
      </c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>
        <v>3</v>
      </c>
      <c r="AH24" s="35"/>
      <c r="AI24" s="34"/>
      <c r="AJ24" s="35"/>
      <c r="AK24" s="34">
        <v>1</v>
      </c>
      <c r="AL24" s="35"/>
      <c r="AM24" s="34"/>
      <c r="AN24" s="35"/>
      <c r="AO24" s="34"/>
      <c r="AP24" s="35"/>
      <c r="AQ24" s="34"/>
      <c r="AR24" s="35"/>
      <c r="AS24" s="34">
        <v>4</v>
      </c>
      <c r="AT24" s="35"/>
      <c r="AU24" s="34">
        <v>4</v>
      </c>
      <c r="AV24" s="35"/>
      <c r="AW24" s="34">
        <v>1</v>
      </c>
      <c r="AX24" s="35"/>
      <c r="AY24" s="34"/>
      <c r="AZ24" s="35"/>
      <c r="BA24" s="34">
        <v>2</v>
      </c>
      <c r="BB24" s="35"/>
      <c r="BC24" s="34">
        <v>2</v>
      </c>
      <c r="BD24" s="35"/>
      <c r="BE24" s="34">
        <v>3</v>
      </c>
      <c r="BF24" s="35"/>
      <c r="BG24" s="34">
        <v>2</v>
      </c>
      <c r="BH24" s="35"/>
      <c r="BI24" s="34">
        <v>4</v>
      </c>
      <c r="BJ24" s="35"/>
      <c r="BK24" s="34"/>
      <c r="BL24" s="35"/>
      <c r="BM24" s="34">
        <v>2</v>
      </c>
      <c r="BN24" s="35"/>
      <c r="BO24" s="34">
        <v>1</v>
      </c>
      <c r="BP24" s="35"/>
      <c r="BQ24" s="34">
        <f t="shared" si="0"/>
        <v>54</v>
      </c>
      <c r="BR24" s="35">
        <f t="shared" si="1"/>
        <v>0</v>
      </c>
    </row>
    <row r="25" spans="1:70" ht="15.75" customHeight="1" x14ac:dyDescent="0.2">
      <c r="A25" s="132"/>
      <c r="B25" s="33" t="s">
        <v>122</v>
      </c>
      <c r="C25" s="34"/>
      <c r="D25" s="35"/>
      <c r="E25" s="34"/>
      <c r="F25" s="35"/>
      <c r="G25" s="34">
        <v>2</v>
      </c>
      <c r="H25" s="35"/>
      <c r="I25" s="34"/>
      <c r="J25" s="35"/>
      <c r="K25" s="34">
        <v>6</v>
      </c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>
        <v>1</v>
      </c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>
        <v>1</v>
      </c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>
        <f t="shared" si="0"/>
        <v>9</v>
      </c>
      <c r="BR25" s="35">
        <f t="shared" si="1"/>
        <v>1</v>
      </c>
    </row>
    <row r="26" spans="1:70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>
        <v>1</v>
      </c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>
        <f t="shared" si="0"/>
        <v>1</v>
      </c>
      <c r="BR26" s="38">
        <f t="shared" si="1"/>
        <v>0</v>
      </c>
    </row>
    <row r="27" spans="1:70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>
        <f t="shared" si="0"/>
        <v>0</v>
      </c>
      <c r="BR27" s="41">
        <f t="shared" si="1"/>
        <v>0</v>
      </c>
    </row>
    <row r="28" spans="1:70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>
        <f t="shared" si="0"/>
        <v>0</v>
      </c>
      <c r="BR28" s="35">
        <f t="shared" si="1"/>
        <v>0</v>
      </c>
    </row>
    <row r="29" spans="1:70" ht="15.75" customHeight="1" x14ac:dyDescent="0.2">
      <c r="A29" s="132"/>
      <c r="B29" s="33" t="s">
        <v>126</v>
      </c>
      <c r="C29" s="34">
        <v>1</v>
      </c>
      <c r="D29" s="35"/>
      <c r="E29" s="34"/>
      <c r="F29" s="35"/>
      <c r="G29" s="34">
        <v>2</v>
      </c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>
        <v>1</v>
      </c>
      <c r="X29" s="35"/>
      <c r="Y29" s="34">
        <v>1</v>
      </c>
      <c r="Z29" s="35"/>
      <c r="AA29" s="34">
        <v>20</v>
      </c>
      <c r="AB29" s="35"/>
      <c r="AC29" s="34">
        <v>1</v>
      </c>
      <c r="AD29" s="35"/>
      <c r="AE29" s="34"/>
      <c r="AF29" s="35"/>
      <c r="AG29" s="34"/>
      <c r="AH29" s="35"/>
      <c r="AI29" s="34">
        <v>11</v>
      </c>
      <c r="AJ29" s="35"/>
      <c r="AK29" s="34">
        <v>2</v>
      </c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>
        <v>3</v>
      </c>
      <c r="AX29" s="35"/>
      <c r="AY29" s="34"/>
      <c r="AZ29" s="35"/>
      <c r="BA29" s="34"/>
      <c r="BB29" s="35"/>
      <c r="BC29" s="34"/>
      <c r="BD29" s="35"/>
      <c r="BE29" s="34"/>
      <c r="BF29" s="35"/>
      <c r="BG29" s="34">
        <v>7</v>
      </c>
      <c r="BH29" s="35"/>
      <c r="BI29" s="34">
        <v>7</v>
      </c>
      <c r="BJ29" s="35"/>
      <c r="BK29" s="34"/>
      <c r="BL29" s="35"/>
      <c r="BM29" s="34"/>
      <c r="BN29" s="35"/>
      <c r="BO29" s="34"/>
      <c r="BP29" s="35"/>
      <c r="BQ29" s="34">
        <f t="shared" si="0"/>
        <v>56</v>
      </c>
      <c r="BR29" s="35">
        <f t="shared" si="1"/>
        <v>0</v>
      </c>
    </row>
    <row r="30" spans="1:70" ht="15.75" customHeight="1" x14ac:dyDescent="0.2">
      <c r="A30" s="132"/>
      <c r="B30" s="33" t="s">
        <v>127</v>
      </c>
      <c r="C30" s="34"/>
      <c r="D30" s="35"/>
      <c r="E30" s="34"/>
      <c r="F30" s="35"/>
      <c r="G30" s="34">
        <v>2</v>
      </c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>
        <v>10</v>
      </c>
      <c r="T30" s="35"/>
      <c r="U30" s="34"/>
      <c r="V30" s="35"/>
      <c r="W30" s="34"/>
      <c r="X30" s="35"/>
      <c r="Y30" s="34">
        <v>8</v>
      </c>
      <c r="Z30" s="35"/>
      <c r="AA30" s="34">
        <v>45</v>
      </c>
      <c r="AB30" s="35"/>
      <c r="AC30" s="34">
        <v>14</v>
      </c>
      <c r="AD30" s="35"/>
      <c r="AE30" s="34">
        <v>2</v>
      </c>
      <c r="AF30" s="35"/>
      <c r="AG30" s="34"/>
      <c r="AH30" s="35"/>
      <c r="AI30" s="34">
        <v>16</v>
      </c>
      <c r="AJ30" s="35"/>
      <c r="AK30" s="34">
        <v>3</v>
      </c>
      <c r="AL30" s="35"/>
      <c r="AM30" s="34">
        <v>1</v>
      </c>
      <c r="AN30" s="35"/>
      <c r="AO30" s="34"/>
      <c r="AP30" s="35"/>
      <c r="AQ30" s="34"/>
      <c r="AR30" s="35"/>
      <c r="AS30" s="34"/>
      <c r="AT30" s="35"/>
      <c r="AU30" s="34"/>
      <c r="AV30" s="35"/>
      <c r="AW30" s="34">
        <v>8</v>
      </c>
      <c r="AX30" s="35"/>
      <c r="AY30" s="34">
        <v>5</v>
      </c>
      <c r="AZ30" s="35"/>
      <c r="BA30" s="34">
        <v>3</v>
      </c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v>1</v>
      </c>
      <c r="BL30" s="35"/>
      <c r="BM30" s="34">
        <v>1</v>
      </c>
      <c r="BN30" s="35"/>
      <c r="BO30" s="34"/>
      <c r="BP30" s="35"/>
      <c r="BQ30" s="34">
        <f t="shared" si="0"/>
        <v>119</v>
      </c>
      <c r="BR30" s="35">
        <f t="shared" si="1"/>
        <v>0</v>
      </c>
    </row>
    <row r="31" spans="1:70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>
        <v>2</v>
      </c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>
        <f t="shared" si="0"/>
        <v>2</v>
      </c>
      <c r="BR31" s="35">
        <f t="shared" si="1"/>
        <v>0</v>
      </c>
    </row>
    <row r="32" spans="1:70" ht="15.75" customHeight="1" x14ac:dyDescent="0.2">
      <c r="A32" s="132"/>
      <c r="B32" s="33" t="s">
        <v>129</v>
      </c>
      <c r="C32" s="34"/>
      <c r="D32" s="35"/>
      <c r="E32" s="34"/>
      <c r="F32" s="35"/>
      <c r="G32" s="34">
        <v>2</v>
      </c>
      <c r="H32" s="35"/>
      <c r="I32" s="34"/>
      <c r="J32" s="35"/>
      <c r="K32" s="34"/>
      <c r="L32" s="35"/>
      <c r="M32" s="34"/>
      <c r="N32" s="35"/>
      <c r="O32" s="34">
        <v>1</v>
      </c>
      <c r="P32" s="35"/>
      <c r="Q32" s="34"/>
      <c r="R32" s="35"/>
      <c r="S32" s="34">
        <v>3</v>
      </c>
      <c r="T32" s="35"/>
      <c r="U32" s="34"/>
      <c r="V32" s="35"/>
      <c r="W32" s="34"/>
      <c r="X32" s="35"/>
      <c r="Y32" s="34">
        <v>1</v>
      </c>
      <c r="Z32" s="35"/>
      <c r="AA32" s="34"/>
      <c r="AB32" s="35"/>
      <c r="AC32" s="34"/>
      <c r="AD32" s="35"/>
      <c r="AE32" s="34">
        <v>1</v>
      </c>
      <c r="AF32" s="35"/>
      <c r="AG32" s="34"/>
      <c r="AH32" s="35"/>
      <c r="AI32" s="34">
        <v>1</v>
      </c>
      <c r="AJ32" s="35"/>
      <c r="AK32" s="34"/>
      <c r="AL32" s="35"/>
      <c r="AM32" s="34"/>
      <c r="AN32" s="35"/>
      <c r="AO32" s="34">
        <v>1</v>
      </c>
      <c r="AP32" s="35"/>
      <c r="AQ32" s="34">
        <v>1</v>
      </c>
      <c r="AR32" s="35"/>
      <c r="AS32" s="34"/>
      <c r="AT32" s="35"/>
      <c r="AU32" s="34"/>
      <c r="AV32" s="35"/>
      <c r="AW32" s="34">
        <v>3</v>
      </c>
      <c r="AX32" s="35"/>
      <c r="AY32" s="34"/>
      <c r="AZ32" s="35"/>
      <c r="BA32" s="34">
        <v>1</v>
      </c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>
        <f t="shared" si="0"/>
        <v>15</v>
      </c>
      <c r="BR32" s="35">
        <f t="shared" si="1"/>
        <v>0</v>
      </c>
    </row>
    <row r="33" spans="1:70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>
        <v>1</v>
      </c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>
        <f t="shared" si="0"/>
        <v>1</v>
      </c>
      <c r="BR33" s="35">
        <f t="shared" si="1"/>
        <v>0</v>
      </c>
    </row>
    <row r="34" spans="1:70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>
        <v>1</v>
      </c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>
        <v>12</v>
      </c>
      <c r="T34" s="38"/>
      <c r="U34" s="37"/>
      <c r="V34" s="38"/>
      <c r="W34" s="37"/>
      <c r="X34" s="38"/>
      <c r="Y34" s="37">
        <v>3</v>
      </c>
      <c r="Z34" s="38"/>
      <c r="AA34" s="37">
        <v>2</v>
      </c>
      <c r="AB34" s="38"/>
      <c r="AC34" s="37">
        <v>1</v>
      </c>
      <c r="AD34" s="38"/>
      <c r="AE34" s="37">
        <v>1</v>
      </c>
      <c r="AF34" s="38"/>
      <c r="AG34" s="37"/>
      <c r="AH34" s="38"/>
      <c r="AI34" s="37">
        <v>11</v>
      </c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>
        <v>3</v>
      </c>
      <c r="AX34" s="38"/>
      <c r="AY34" s="37"/>
      <c r="AZ34" s="38"/>
      <c r="BA34" s="37">
        <v>1</v>
      </c>
      <c r="BB34" s="38"/>
      <c r="BC34" s="37"/>
      <c r="BD34" s="38"/>
      <c r="BE34" s="37"/>
      <c r="BF34" s="38"/>
      <c r="BG34" s="37">
        <v>17</v>
      </c>
      <c r="BH34" s="38"/>
      <c r="BI34" s="37">
        <v>1</v>
      </c>
      <c r="BJ34" s="38"/>
      <c r="BK34" s="37">
        <v>1</v>
      </c>
      <c r="BL34" s="38"/>
      <c r="BM34" s="37"/>
      <c r="BN34" s="38"/>
      <c r="BO34" s="37"/>
      <c r="BP34" s="38"/>
      <c r="BQ34" s="37">
        <f t="shared" si="0"/>
        <v>54</v>
      </c>
      <c r="BR34" s="38">
        <f t="shared" si="1"/>
        <v>0</v>
      </c>
    </row>
    <row r="35" spans="1:70" ht="15.75" customHeight="1" x14ac:dyDescent="0.2">
      <c r="A35" s="127" t="s">
        <v>67</v>
      </c>
      <c r="B35" s="39" t="s">
        <v>132</v>
      </c>
      <c r="C35" s="84"/>
      <c r="D35" s="85"/>
      <c r="E35" s="84"/>
      <c r="F35" s="85"/>
      <c r="G35" s="84"/>
      <c r="H35" s="85"/>
      <c r="I35" s="84"/>
      <c r="J35" s="85"/>
      <c r="K35" s="84"/>
      <c r="L35" s="85"/>
      <c r="M35" s="84"/>
      <c r="N35" s="85"/>
      <c r="O35" s="84"/>
      <c r="P35" s="85"/>
      <c r="Q35" s="84"/>
      <c r="R35" s="85"/>
      <c r="S35" s="84"/>
      <c r="T35" s="85"/>
      <c r="U35" s="84"/>
      <c r="V35" s="85"/>
      <c r="W35" s="84"/>
      <c r="X35" s="85"/>
      <c r="Y35" s="84"/>
      <c r="Z35" s="85"/>
      <c r="AA35" s="84"/>
      <c r="AB35" s="85"/>
      <c r="AC35" s="84"/>
      <c r="AD35" s="85"/>
      <c r="AE35" s="84"/>
      <c r="AF35" s="85"/>
      <c r="AG35" s="84"/>
      <c r="AH35" s="85"/>
      <c r="AI35" s="84"/>
      <c r="AJ35" s="85"/>
      <c r="AK35" s="84"/>
      <c r="AL35" s="85"/>
      <c r="AM35" s="84"/>
      <c r="AN35" s="85"/>
      <c r="AO35" s="84"/>
      <c r="AP35" s="85"/>
      <c r="AQ35" s="84"/>
      <c r="AR35" s="85"/>
      <c r="AS35" s="84"/>
      <c r="AT35" s="85"/>
      <c r="AU35" s="84"/>
      <c r="AV35" s="85"/>
      <c r="AW35" s="84"/>
      <c r="AX35" s="85"/>
      <c r="AY35" s="84"/>
      <c r="AZ35" s="85"/>
      <c r="BA35" s="84"/>
      <c r="BB35" s="85"/>
      <c r="BC35" s="84"/>
      <c r="BD35" s="85"/>
      <c r="BE35" s="84"/>
      <c r="BF35" s="85"/>
      <c r="BG35" s="84">
        <v>1</v>
      </c>
      <c r="BH35" s="85"/>
      <c r="BI35" s="84"/>
      <c r="BJ35" s="85"/>
      <c r="BK35" s="84"/>
      <c r="BL35" s="85"/>
      <c r="BM35" s="84"/>
      <c r="BN35" s="85"/>
      <c r="BO35" s="84"/>
      <c r="BP35" s="85"/>
      <c r="BQ35" s="84">
        <f t="shared" si="0"/>
        <v>1</v>
      </c>
      <c r="BR35" s="85">
        <f t="shared" si="1"/>
        <v>0</v>
      </c>
    </row>
    <row r="36" spans="1:70" ht="15.75" customHeight="1" x14ac:dyDescent="0.2">
      <c r="A36" s="132"/>
      <c r="B36" s="56" t="s">
        <v>155</v>
      </c>
      <c r="C36" s="84"/>
      <c r="D36" s="85"/>
      <c r="E36" s="84"/>
      <c r="F36" s="85"/>
      <c r="G36" s="84"/>
      <c r="H36" s="85"/>
      <c r="I36" s="84"/>
      <c r="J36" s="85"/>
      <c r="K36" s="84"/>
      <c r="L36" s="85"/>
      <c r="M36" s="84"/>
      <c r="N36" s="85"/>
      <c r="O36" s="84"/>
      <c r="P36" s="85"/>
      <c r="Q36" s="84"/>
      <c r="R36" s="85"/>
      <c r="S36" s="84"/>
      <c r="T36" s="85"/>
      <c r="U36" s="84"/>
      <c r="V36" s="85"/>
      <c r="W36" s="84"/>
      <c r="X36" s="85"/>
      <c r="Y36" s="84"/>
      <c r="Z36" s="85"/>
      <c r="AA36" s="84"/>
      <c r="AB36" s="85"/>
      <c r="AC36" s="84"/>
      <c r="AD36" s="85"/>
      <c r="AE36" s="84"/>
      <c r="AF36" s="85"/>
      <c r="AG36" s="84"/>
      <c r="AH36" s="85"/>
      <c r="AI36" s="84"/>
      <c r="AJ36" s="85"/>
      <c r="AK36" s="84"/>
      <c r="AL36" s="85"/>
      <c r="AM36" s="84"/>
      <c r="AN36" s="85"/>
      <c r="AO36" s="84"/>
      <c r="AP36" s="85"/>
      <c r="AQ36" s="84"/>
      <c r="AR36" s="85"/>
      <c r="AS36" s="84"/>
      <c r="AT36" s="85"/>
      <c r="AU36" s="84"/>
      <c r="AV36" s="85"/>
      <c r="AW36" s="84"/>
      <c r="AX36" s="85"/>
      <c r="AY36" s="84"/>
      <c r="AZ36" s="85"/>
      <c r="BA36" s="84"/>
      <c r="BB36" s="85"/>
      <c r="BC36" s="84"/>
      <c r="BD36" s="85"/>
      <c r="BE36" s="84"/>
      <c r="BF36" s="85"/>
      <c r="BG36" s="84"/>
      <c r="BH36" s="85"/>
      <c r="BI36" s="84"/>
      <c r="BJ36" s="85"/>
      <c r="BK36" s="84"/>
      <c r="BL36" s="85"/>
      <c r="BM36" s="84"/>
      <c r="BN36" s="85"/>
      <c r="BO36" s="84"/>
      <c r="BP36" s="85"/>
      <c r="BQ36" s="84">
        <f t="shared" si="0"/>
        <v>0</v>
      </c>
      <c r="BR36" s="85">
        <f t="shared" si="1"/>
        <v>0</v>
      </c>
    </row>
    <row r="37" spans="1:70" ht="15.75" customHeight="1" x14ac:dyDescent="0.2">
      <c r="A37" s="132"/>
      <c r="B37" s="56" t="s">
        <v>157</v>
      </c>
      <c r="C37" s="84"/>
      <c r="D37" s="85"/>
      <c r="E37" s="84"/>
      <c r="F37" s="85"/>
      <c r="G37" s="84"/>
      <c r="H37" s="85"/>
      <c r="I37" s="84"/>
      <c r="J37" s="85"/>
      <c r="K37" s="84"/>
      <c r="L37" s="85"/>
      <c r="M37" s="84"/>
      <c r="N37" s="85"/>
      <c r="O37" s="84"/>
      <c r="P37" s="85"/>
      <c r="Q37" s="84"/>
      <c r="R37" s="85"/>
      <c r="S37" s="84"/>
      <c r="T37" s="85"/>
      <c r="U37" s="84"/>
      <c r="V37" s="85"/>
      <c r="W37" s="84"/>
      <c r="X37" s="85"/>
      <c r="Y37" s="84"/>
      <c r="Z37" s="85"/>
      <c r="AA37" s="84"/>
      <c r="AB37" s="85"/>
      <c r="AC37" s="84"/>
      <c r="AD37" s="85"/>
      <c r="AE37" s="84"/>
      <c r="AF37" s="85"/>
      <c r="AG37" s="84"/>
      <c r="AH37" s="85"/>
      <c r="AI37" s="84"/>
      <c r="AJ37" s="85"/>
      <c r="AK37" s="84"/>
      <c r="AL37" s="85"/>
      <c r="AM37" s="84"/>
      <c r="AN37" s="85"/>
      <c r="AO37" s="84"/>
      <c r="AP37" s="85"/>
      <c r="AQ37" s="84"/>
      <c r="AR37" s="85"/>
      <c r="AS37" s="84"/>
      <c r="AT37" s="85"/>
      <c r="AU37" s="84"/>
      <c r="AV37" s="85"/>
      <c r="AW37" s="84"/>
      <c r="AX37" s="85"/>
      <c r="AY37" s="84"/>
      <c r="AZ37" s="85"/>
      <c r="BA37" s="84"/>
      <c r="BB37" s="85"/>
      <c r="BC37" s="84"/>
      <c r="BD37" s="85"/>
      <c r="BE37" s="84"/>
      <c r="BF37" s="85"/>
      <c r="BG37" s="84"/>
      <c r="BH37" s="85"/>
      <c r="BI37" s="84"/>
      <c r="BJ37" s="85"/>
      <c r="BK37" s="84"/>
      <c r="BL37" s="85"/>
      <c r="BM37" s="84"/>
      <c r="BN37" s="85"/>
      <c r="BO37" s="84"/>
      <c r="BP37" s="85"/>
      <c r="BQ37" s="84">
        <f t="shared" si="0"/>
        <v>0</v>
      </c>
      <c r="BR37" s="85">
        <f t="shared" si="1"/>
        <v>0</v>
      </c>
    </row>
    <row r="38" spans="1:70" ht="15.75" customHeight="1" x14ac:dyDescent="0.2">
      <c r="A38" s="132"/>
      <c r="B38" s="56" t="s">
        <v>154</v>
      </c>
      <c r="C38" s="84"/>
      <c r="D38" s="85"/>
      <c r="E38" s="84"/>
      <c r="F38" s="85"/>
      <c r="G38" s="84"/>
      <c r="H38" s="85"/>
      <c r="I38" s="84"/>
      <c r="J38" s="85"/>
      <c r="K38" s="84"/>
      <c r="L38" s="85"/>
      <c r="M38" s="84"/>
      <c r="N38" s="85"/>
      <c r="O38" s="84"/>
      <c r="P38" s="85"/>
      <c r="Q38" s="84"/>
      <c r="R38" s="85"/>
      <c r="S38" s="84"/>
      <c r="T38" s="85"/>
      <c r="U38" s="84"/>
      <c r="V38" s="85"/>
      <c r="W38" s="84"/>
      <c r="X38" s="85"/>
      <c r="Y38" s="84"/>
      <c r="Z38" s="85"/>
      <c r="AA38" s="84"/>
      <c r="AB38" s="85"/>
      <c r="AC38" s="84"/>
      <c r="AD38" s="85"/>
      <c r="AE38" s="84"/>
      <c r="AF38" s="85"/>
      <c r="AG38" s="84"/>
      <c r="AH38" s="85"/>
      <c r="AI38" s="84"/>
      <c r="AJ38" s="85"/>
      <c r="AK38" s="84"/>
      <c r="AL38" s="85"/>
      <c r="AM38" s="84"/>
      <c r="AN38" s="85"/>
      <c r="AO38" s="84"/>
      <c r="AP38" s="85"/>
      <c r="AQ38" s="84"/>
      <c r="AR38" s="85"/>
      <c r="AS38" s="84"/>
      <c r="AT38" s="85"/>
      <c r="AU38" s="84"/>
      <c r="AV38" s="85"/>
      <c r="AW38" s="84"/>
      <c r="AX38" s="85"/>
      <c r="AY38" s="84"/>
      <c r="AZ38" s="85"/>
      <c r="BA38" s="84"/>
      <c r="BB38" s="85"/>
      <c r="BC38" s="84"/>
      <c r="BD38" s="85"/>
      <c r="BE38" s="84"/>
      <c r="BF38" s="85"/>
      <c r="BG38" s="84"/>
      <c r="BH38" s="85"/>
      <c r="BI38" s="84"/>
      <c r="BJ38" s="85"/>
      <c r="BK38" s="84"/>
      <c r="BL38" s="85"/>
      <c r="BM38" s="84"/>
      <c r="BN38" s="85"/>
      <c r="BO38" s="84"/>
      <c r="BP38" s="85"/>
      <c r="BQ38" s="84">
        <f t="shared" si="0"/>
        <v>0</v>
      </c>
      <c r="BR38" s="85">
        <f t="shared" si="1"/>
        <v>0</v>
      </c>
    </row>
    <row r="39" spans="1:70" ht="15.75" customHeight="1" x14ac:dyDescent="0.2">
      <c r="A39" s="132"/>
      <c r="B39" s="56" t="s">
        <v>153</v>
      </c>
      <c r="C39" s="84"/>
      <c r="D39" s="85"/>
      <c r="E39" s="84"/>
      <c r="F39" s="85"/>
      <c r="G39" s="84"/>
      <c r="H39" s="85"/>
      <c r="I39" s="84"/>
      <c r="J39" s="85"/>
      <c r="K39" s="84"/>
      <c r="L39" s="85"/>
      <c r="M39" s="84"/>
      <c r="N39" s="85"/>
      <c r="O39" s="84"/>
      <c r="P39" s="85"/>
      <c r="Q39" s="84"/>
      <c r="R39" s="85"/>
      <c r="S39" s="84"/>
      <c r="T39" s="85"/>
      <c r="U39" s="84"/>
      <c r="V39" s="85"/>
      <c r="W39" s="84"/>
      <c r="X39" s="85"/>
      <c r="Y39" s="84"/>
      <c r="Z39" s="85"/>
      <c r="AA39" s="84"/>
      <c r="AB39" s="85"/>
      <c r="AC39" s="84"/>
      <c r="AD39" s="85"/>
      <c r="AE39" s="84"/>
      <c r="AF39" s="85"/>
      <c r="AG39" s="84"/>
      <c r="AH39" s="85"/>
      <c r="AI39" s="84"/>
      <c r="AJ39" s="85"/>
      <c r="AK39" s="84"/>
      <c r="AL39" s="85"/>
      <c r="AM39" s="84"/>
      <c r="AN39" s="85"/>
      <c r="AO39" s="84"/>
      <c r="AP39" s="85"/>
      <c r="AQ39" s="84"/>
      <c r="AR39" s="85"/>
      <c r="AS39" s="84"/>
      <c r="AT39" s="85"/>
      <c r="AU39" s="84"/>
      <c r="AV39" s="85"/>
      <c r="AW39" s="84"/>
      <c r="AX39" s="85"/>
      <c r="AY39" s="84"/>
      <c r="AZ39" s="85"/>
      <c r="BA39" s="84"/>
      <c r="BB39" s="85"/>
      <c r="BC39" s="84"/>
      <c r="BD39" s="85"/>
      <c r="BE39" s="84"/>
      <c r="BF39" s="85"/>
      <c r="BG39" s="84"/>
      <c r="BH39" s="85"/>
      <c r="BI39" s="84"/>
      <c r="BJ39" s="85"/>
      <c r="BK39" s="84"/>
      <c r="BL39" s="85"/>
      <c r="BM39" s="84"/>
      <c r="BN39" s="85"/>
      <c r="BO39" s="84"/>
      <c r="BP39" s="85"/>
      <c r="BQ39" s="84">
        <f t="shared" si="0"/>
        <v>0</v>
      </c>
      <c r="BR39" s="85">
        <f t="shared" si="1"/>
        <v>0</v>
      </c>
    </row>
    <row r="40" spans="1:70" ht="15.75" customHeight="1" x14ac:dyDescent="0.2">
      <c r="A40" s="132"/>
      <c r="B40" s="56" t="s">
        <v>152</v>
      </c>
      <c r="C40" s="84"/>
      <c r="D40" s="85"/>
      <c r="E40" s="84"/>
      <c r="F40" s="85"/>
      <c r="G40" s="84"/>
      <c r="H40" s="85"/>
      <c r="I40" s="84"/>
      <c r="J40" s="85"/>
      <c r="K40" s="84"/>
      <c r="L40" s="85"/>
      <c r="M40" s="84"/>
      <c r="N40" s="85"/>
      <c r="O40" s="84"/>
      <c r="P40" s="85"/>
      <c r="Q40" s="84"/>
      <c r="R40" s="85"/>
      <c r="S40" s="84"/>
      <c r="T40" s="85"/>
      <c r="U40" s="84"/>
      <c r="V40" s="85"/>
      <c r="W40" s="84"/>
      <c r="X40" s="85"/>
      <c r="Y40" s="84"/>
      <c r="Z40" s="85"/>
      <c r="AA40" s="84"/>
      <c r="AB40" s="85"/>
      <c r="AC40" s="84"/>
      <c r="AD40" s="85"/>
      <c r="AE40" s="84"/>
      <c r="AF40" s="85"/>
      <c r="AG40" s="84"/>
      <c r="AH40" s="85"/>
      <c r="AI40" s="84"/>
      <c r="AJ40" s="85"/>
      <c r="AK40" s="84"/>
      <c r="AL40" s="85"/>
      <c r="AM40" s="84"/>
      <c r="AN40" s="85"/>
      <c r="AO40" s="84"/>
      <c r="AP40" s="85"/>
      <c r="AQ40" s="84"/>
      <c r="AR40" s="85"/>
      <c r="AS40" s="84"/>
      <c r="AT40" s="85"/>
      <c r="AU40" s="84"/>
      <c r="AV40" s="85"/>
      <c r="AW40" s="84"/>
      <c r="AX40" s="85"/>
      <c r="AY40" s="84"/>
      <c r="AZ40" s="85"/>
      <c r="BA40" s="84"/>
      <c r="BB40" s="85"/>
      <c r="BC40" s="84"/>
      <c r="BD40" s="85"/>
      <c r="BE40" s="84"/>
      <c r="BF40" s="85"/>
      <c r="BG40" s="84"/>
      <c r="BH40" s="85"/>
      <c r="BI40" s="84"/>
      <c r="BJ40" s="85"/>
      <c r="BK40" s="84"/>
      <c r="BL40" s="85"/>
      <c r="BM40" s="84"/>
      <c r="BN40" s="85"/>
      <c r="BO40" s="84"/>
      <c r="BP40" s="85"/>
      <c r="BQ40" s="84">
        <f t="shared" si="0"/>
        <v>0</v>
      </c>
      <c r="BR40" s="85">
        <f t="shared" si="1"/>
        <v>0</v>
      </c>
    </row>
    <row r="41" spans="1:70" ht="15.75" customHeight="1" x14ac:dyDescent="0.2">
      <c r="A41" s="132"/>
      <c r="B41" s="56" t="s">
        <v>151</v>
      </c>
      <c r="C41" s="84"/>
      <c r="D41" s="85"/>
      <c r="E41" s="84"/>
      <c r="F41" s="85"/>
      <c r="G41" s="84"/>
      <c r="H41" s="85"/>
      <c r="I41" s="84"/>
      <c r="J41" s="85"/>
      <c r="K41" s="84"/>
      <c r="L41" s="85"/>
      <c r="M41" s="84"/>
      <c r="N41" s="85"/>
      <c r="O41" s="84"/>
      <c r="P41" s="85"/>
      <c r="Q41" s="84"/>
      <c r="R41" s="85"/>
      <c r="S41" s="84"/>
      <c r="T41" s="85"/>
      <c r="U41" s="84"/>
      <c r="V41" s="85"/>
      <c r="W41" s="84"/>
      <c r="X41" s="85"/>
      <c r="Y41" s="84"/>
      <c r="Z41" s="85"/>
      <c r="AA41" s="84"/>
      <c r="AB41" s="85"/>
      <c r="AC41" s="84"/>
      <c r="AD41" s="85"/>
      <c r="AE41" s="84"/>
      <c r="AF41" s="85"/>
      <c r="AG41" s="84"/>
      <c r="AH41" s="85"/>
      <c r="AI41" s="84"/>
      <c r="AJ41" s="85"/>
      <c r="AK41" s="84"/>
      <c r="AL41" s="85"/>
      <c r="AM41" s="84"/>
      <c r="AN41" s="85"/>
      <c r="AO41" s="84"/>
      <c r="AP41" s="85"/>
      <c r="AQ41" s="84"/>
      <c r="AR41" s="85"/>
      <c r="AS41" s="84"/>
      <c r="AT41" s="85"/>
      <c r="AU41" s="84"/>
      <c r="AV41" s="85"/>
      <c r="AW41" s="84"/>
      <c r="AX41" s="85"/>
      <c r="AY41" s="84"/>
      <c r="AZ41" s="85"/>
      <c r="BA41" s="84"/>
      <c r="BB41" s="85"/>
      <c r="BC41" s="84"/>
      <c r="BD41" s="85"/>
      <c r="BE41" s="84"/>
      <c r="BF41" s="85"/>
      <c r="BG41" s="84"/>
      <c r="BH41" s="85"/>
      <c r="BI41" s="84"/>
      <c r="BJ41" s="85"/>
      <c r="BK41" s="84"/>
      <c r="BL41" s="85"/>
      <c r="BM41" s="84"/>
      <c r="BN41" s="85"/>
      <c r="BO41" s="84"/>
      <c r="BP41" s="85"/>
      <c r="BQ41" s="84">
        <f t="shared" si="0"/>
        <v>0</v>
      </c>
      <c r="BR41" s="85">
        <f t="shared" si="1"/>
        <v>0</v>
      </c>
    </row>
    <row r="42" spans="1:70" ht="15.75" customHeight="1" x14ac:dyDescent="0.2">
      <c r="A42" s="132"/>
      <c r="B42" s="56" t="s">
        <v>150</v>
      </c>
      <c r="C42" s="84"/>
      <c r="D42" s="85"/>
      <c r="E42" s="84"/>
      <c r="F42" s="85"/>
      <c r="G42" s="84"/>
      <c r="H42" s="85"/>
      <c r="I42" s="84"/>
      <c r="J42" s="85"/>
      <c r="K42" s="84"/>
      <c r="L42" s="85"/>
      <c r="M42" s="84"/>
      <c r="N42" s="85"/>
      <c r="O42" s="84"/>
      <c r="P42" s="85"/>
      <c r="Q42" s="84"/>
      <c r="R42" s="85"/>
      <c r="S42" s="84"/>
      <c r="T42" s="85"/>
      <c r="U42" s="84"/>
      <c r="V42" s="85"/>
      <c r="W42" s="84"/>
      <c r="X42" s="85"/>
      <c r="Y42" s="84"/>
      <c r="Z42" s="85"/>
      <c r="AA42" s="84"/>
      <c r="AB42" s="85"/>
      <c r="AC42" s="84"/>
      <c r="AD42" s="85"/>
      <c r="AE42" s="84"/>
      <c r="AF42" s="85"/>
      <c r="AG42" s="84"/>
      <c r="AH42" s="85"/>
      <c r="AI42" s="84"/>
      <c r="AJ42" s="85"/>
      <c r="AK42" s="84"/>
      <c r="AL42" s="85"/>
      <c r="AM42" s="84"/>
      <c r="AN42" s="85"/>
      <c r="AO42" s="84"/>
      <c r="AP42" s="85"/>
      <c r="AQ42" s="84"/>
      <c r="AR42" s="85"/>
      <c r="AS42" s="84"/>
      <c r="AT42" s="85"/>
      <c r="AU42" s="84"/>
      <c r="AV42" s="85"/>
      <c r="AW42" s="84"/>
      <c r="AX42" s="85"/>
      <c r="AY42" s="84"/>
      <c r="AZ42" s="85"/>
      <c r="BA42" s="84"/>
      <c r="BB42" s="85"/>
      <c r="BC42" s="84"/>
      <c r="BD42" s="85"/>
      <c r="BE42" s="84"/>
      <c r="BF42" s="85"/>
      <c r="BG42" s="84"/>
      <c r="BH42" s="85"/>
      <c r="BI42" s="84"/>
      <c r="BJ42" s="85"/>
      <c r="BK42" s="84"/>
      <c r="BL42" s="85"/>
      <c r="BM42" s="84"/>
      <c r="BN42" s="85"/>
      <c r="BO42" s="84"/>
      <c r="BP42" s="85"/>
      <c r="BQ42" s="84">
        <f t="shared" si="0"/>
        <v>0</v>
      </c>
      <c r="BR42" s="85">
        <f t="shared" si="1"/>
        <v>0</v>
      </c>
    </row>
    <row r="43" spans="1:70" ht="15.75" customHeight="1" x14ac:dyDescent="0.2">
      <c r="A43" s="132"/>
      <c r="B43" s="68" t="s">
        <v>149</v>
      </c>
      <c r="C43" s="84"/>
      <c r="D43" s="85"/>
      <c r="E43" s="84"/>
      <c r="F43" s="85"/>
      <c r="G43" s="84"/>
      <c r="H43" s="85"/>
      <c r="I43" s="84"/>
      <c r="J43" s="85"/>
      <c r="K43" s="84"/>
      <c r="L43" s="85"/>
      <c r="M43" s="84"/>
      <c r="N43" s="85"/>
      <c r="O43" s="84"/>
      <c r="P43" s="85"/>
      <c r="Q43" s="84"/>
      <c r="R43" s="85"/>
      <c r="S43" s="84"/>
      <c r="T43" s="85"/>
      <c r="U43" s="84"/>
      <c r="V43" s="85"/>
      <c r="W43" s="84"/>
      <c r="X43" s="85"/>
      <c r="Y43" s="84"/>
      <c r="Z43" s="85"/>
      <c r="AA43" s="84"/>
      <c r="AB43" s="85"/>
      <c r="AC43" s="84"/>
      <c r="AD43" s="85"/>
      <c r="AE43" s="84"/>
      <c r="AF43" s="85"/>
      <c r="AG43" s="84"/>
      <c r="AH43" s="85"/>
      <c r="AI43" s="84"/>
      <c r="AJ43" s="85"/>
      <c r="AK43" s="84"/>
      <c r="AL43" s="85"/>
      <c r="AM43" s="84"/>
      <c r="AN43" s="85"/>
      <c r="AO43" s="84"/>
      <c r="AP43" s="85"/>
      <c r="AQ43" s="84"/>
      <c r="AR43" s="85"/>
      <c r="AS43" s="84"/>
      <c r="AT43" s="85"/>
      <c r="AU43" s="84"/>
      <c r="AV43" s="85"/>
      <c r="AW43" s="84"/>
      <c r="AX43" s="85"/>
      <c r="AY43" s="84"/>
      <c r="AZ43" s="85"/>
      <c r="BA43" s="84"/>
      <c r="BB43" s="85"/>
      <c r="BC43" s="84"/>
      <c r="BD43" s="85"/>
      <c r="BE43" s="84"/>
      <c r="BF43" s="85"/>
      <c r="BG43" s="84"/>
      <c r="BH43" s="85"/>
      <c r="BI43" s="84"/>
      <c r="BJ43" s="85"/>
      <c r="BK43" s="84"/>
      <c r="BL43" s="85"/>
      <c r="BM43" s="84"/>
      <c r="BN43" s="85"/>
      <c r="BO43" s="84"/>
      <c r="BP43" s="85"/>
      <c r="BQ43" s="84">
        <f t="shared" si="0"/>
        <v>0</v>
      </c>
      <c r="BR43" s="85">
        <f t="shared" si="1"/>
        <v>0</v>
      </c>
    </row>
    <row r="44" spans="1:70" ht="15.75" customHeight="1" x14ac:dyDescent="0.2">
      <c r="A44" s="133"/>
      <c r="B44" s="68" t="s">
        <v>148</v>
      </c>
      <c r="C44" s="84"/>
      <c r="D44" s="85"/>
      <c r="E44" s="84"/>
      <c r="F44" s="85"/>
      <c r="G44" s="84"/>
      <c r="H44" s="85"/>
      <c r="I44" s="84"/>
      <c r="J44" s="85"/>
      <c r="K44" s="84"/>
      <c r="L44" s="85"/>
      <c r="M44" s="84"/>
      <c r="N44" s="85"/>
      <c r="O44" s="84"/>
      <c r="P44" s="85"/>
      <c r="Q44" s="84"/>
      <c r="R44" s="85"/>
      <c r="S44" s="84"/>
      <c r="T44" s="85"/>
      <c r="U44" s="84"/>
      <c r="V44" s="85"/>
      <c r="W44" s="84"/>
      <c r="X44" s="85"/>
      <c r="Y44" s="84"/>
      <c r="Z44" s="85"/>
      <c r="AA44" s="84"/>
      <c r="AB44" s="85"/>
      <c r="AC44" s="84"/>
      <c r="AD44" s="85"/>
      <c r="AE44" s="84"/>
      <c r="AF44" s="85"/>
      <c r="AG44" s="84"/>
      <c r="AH44" s="85"/>
      <c r="AI44" s="84"/>
      <c r="AJ44" s="85"/>
      <c r="AK44" s="84"/>
      <c r="AL44" s="85"/>
      <c r="AM44" s="84"/>
      <c r="AN44" s="85"/>
      <c r="AO44" s="84"/>
      <c r="AP44" s="85"/>
      <c r="AQ44" s="84"/>
      <c r="AR44" s="85"/>
      <c r="AS44" s="84"/>
      <c r="AT44" s="85"/>
      <c r="AU44" s="84"/>
      <c r="AV44" s="85"/>
      <c r="AW44" s="84"/>
      <c r="AX44" s="85"/>
      <c r="AY44" s="84"/>
      <c r="AZ44" s="85"/>
      <c r="BA44" s="84"/>
      <c r="BB44" s="85"/>
      <c r="BC44" s="84"/>
      <c r="BD44" s="85"/>
      <c r="BE44" s="84"/>
      <c r="BF44" s="85"/>
      <c r="BG44" s="84"/>
      <c r="BH44" s="85"/>
      <c r="BI44" s="84"/>
      <c r="BJ44" s="85"/>
      <c r="BK44" s="84"/>
      <c r="BL44" s="85"/>
      <c r="BM44" s="84"/>
      <c r="BN44" s="85"/>
      <c r="BO44" s="84"/>
      <c r="BP44" s="85"/>
      <c r="BQ44" s="84">
        <f t="shared" si="0"/>
        <v>0</v>
      </c>
      <c r="BR44" s="85">
        <f t="shared" si="1"/>
        <v>0</v>
      </c>
    </row>
    <row r="45" spans="1:70" ht="15.75" customHeight="1" x14ac:dyDescent="0.2">
      <c r="B45" s="33" t="s">
        <v>172</v>
      </c>
      <c r="C45" s="84"/>
      <c r="D45" s="85"/>
      <c r="E45" s="84"/>
      <c r="F45" s="85"/>
      <c r="G45" s="84"/>
      <c r="H45" s="85"/>
      <c r="I45" s="84"/>
      <c r="J45" s="85"/>
      <c r="K45" s="84"/>
      <c r="L45" s="85"/>
      <c r="M45" s="84"/>
      <c r="N45" s="85"/>
      <c r="O45" s="84"/>
      <c r="P45" s="85"/>
      <c r="Q45" s="84"/>
      <c r="R45" s="85"/>
      <c r="S45" s="84"/>
      <c r="T45" s="85"/>
      <c r="U45" s="84"/>
      <c r="V45" s="85"/>
      <c r="W45" s="84"/>
      <c r="X45" s="85"/>
      <c r="Y45" s="84"/>
      <c r="Z45" s="85"/>
      <c r="AA45" s="84"/>
      <c r="AB45" s="85"/>
      <c r="AC45" s="84"/>
      <c r="AD45" s="85"/>
      <c r="AE45" s="84"/>
      <c r="AF45" s="85"/>
      <c r="AG45" s="84"/>
      <c r="AH45" s="85"/>
      <c r="AI45" s="84"/>
      <c r="AJ45" s="85"/>
      <c r="AK45" s="84"/>
      <c r="AL45" s="85"/>
      <c r="AM45" s="84"/>
      <c r="AN45" s="85"/>
      <c r="AO45" s="84"/>
      <c r="AP45" s="85"/>
      <c r="AQ45" s="84"/>
      <c r="AR45" s="85"/>
      <c r="AS45" s="84"/>
      <c r="AT45" s="85"/>
      <c r="AU45" s="84"/>
      <c r="AV45" s="85"/>
      <c r="AW45" s="84"/>
      <c r="AX45" s="85"/>
      <c r="AY45" s="84"/>
      <c r="AZ45" s="85"/>
      <c r="BA45" s="84"/>
      <c r="BB45" s="85"/>
      <c r="BC45" s="84"/>
      <c r="BD45" s="85"/>
      <c r="BE45" s="84"/>
      <c r="BF45" s="85"/>
      <c r="BG45" s="84"/>
      <c r="BH45" s="85"/>
      <c r="BI45" s="84"/>
      <c r="BJ45" s="85"/>
      <c r="BK45" s="84"/>
      <c r="BL45" s="85"/>
      <c r="BM45" s="84"/>
      <c r="BN45" s="85"/>
      <c r="BO45" s="84"/>
      <c r="BP45" s="85"/>
      <c r="BQ45" s="84">
        <f t="shared" si="0"/>
        <v>0</v>
      </c>
      <c r="BR45" s="85">
        <f t="shared" si="1"/>
        <v>0</v>
      </c>
    </row>
    <row r="46" spans="1:70" ht="15.75" customHeight="1" x14ac:dyDescent="0.2">
      <c r="B46" s="33" t="s">
        <v>173</v>
      </c>
      <c r="C46" s="84"/>
      <c r="D46" s="85"/>
      <c r="E46" s="84"/>
      <c r="F46" s="85"/>
      <c r="G46" s="84"/>
      <c r="H46" s="85"/>
      <c r="I46" s="84"/>
      <c r="J46" s="85"/>
      <c r="K46" s="84"/>
      <c r="L46" s="85"/>
      <c r="M46" s="84"/>
      <c r="N46" s="85"/>
      <c r="O46" s="84"/>
      <c r="P46" s="85"/>
      <c r="Q46" s="84"/>
      <c r="R46" s="85"/>
      <c r="S46" s="84"/>
      <c r="T46" s="85"/>
      <c r="U46" s="84"/>
      <c r="V46" s="85"/>
      <c r="W46" s="84"/>
      <c r="X46" s="85"/>
      <c r="Y46" s="84"/>
      <c r="Z46" s="85"/>
      <c r="AA46" s="84"/>
      <c r="AB46" s="85"/>
      <c r="AC46" s="84"/>
      <c r="AD46" s="85"/>
      <c r="AE46" s="84"/>
      <c r="AF46" s="85"/>
      <c r="AG46" s="84"/>
      <c r="AH46" s="85"/>
      <c r="AI46" s="84"/>
      <c r="AJ46" s="85"/>
      <c r="AK46" s="84"/>
      <c r="AL46" s="85"/>
      <c r="AM46" s="84"/>
      <c r="AN46" s="85"/>
      <c r="AO46" s="84"/>
      <c r="AP46" s="85"/>
      <c r="AQ46" s="84"/>
      <c r="AR46" s="85"/>
      <c r="AS46" s="84"/>
      <c r="AT46" s="85"/>
      <c r="AU46" s="84"/>
      <c r="AV46" s="85"/>
      <c r="AW46" s="84"/>
      <c r="AX46" s="85"/>
      <c r="AY46" s="84"/>
      <c r="AZ46" s="85"/>
      <c r="BA46" s="84"/>
      <c r="BB46" s="85"/>
      <c r="BC46" s="84"/>
      <c r="BD46" s="85"/>
      <c r="BE46" s="84"/>
      <c r="BF46" s="85"/>
      <c r="BG46" s="84"/>
      <c r="BH46" s="85"/>
      <c r="BI46" s="84"/>
      <c r="BJ46" s="85"/>
      <c r="BK46" s="84"/>
      <c r="BL46" s="85"/>
      <c r="BM46" s="84"/>
      <c r="BN46" s="85"/>
      <c r="BO46" s="84"/>
      <c r="BP46" s="85"/>
      <c r="BQ46" s="84">
        <f t="shared" si="0"/>
        <v>0</v>
      </c>
      <c r="BR46" s="85">
        <f t="shared" si="1"/>
        <v>0</v>
      </c>
    </row>
    <row r="47" spans="1:70" ht="15.75" customHeight="1" x14ac:dyDescent="0.2">
      <c r="B47" s="33" t="s">
        <v>174</v>
      </c>
      <c r="C47" s="84"/>
      <c r="D47" s="85"/>
      <c r="E47" s="84"/>
      <c r="F47" s="85"/>
      <c r="G47" s="84"/>
      <c r="H47" s="85"/>
      <c r="I47" s="84"/>
      <c r="J47" s="85"/>
      <c r="K47" s="84"/>
      <c r="L47" s="85"/>
      <c r="M47" s="84"/>
      <c r="N47" s="85"/>
      <c r="O47" s="84"/>
      <c r="P47" s="85"/>
      <c r="Q47" s="84"/>
      <c r="R47" s="85"/>
      <c r="S47" s="84"/>
      <c r="T47" s="85"/>
      <c r="U47" s="84"/>
      <c r="V47" s="85"/>
      <c r="W47" s="84"/>
      <c r="X47" s="85"/>
      <c r="Y47" s="84"/>
      <c r="Z47" s="85"/>
      <c r="AA47" s="84"/>
      <c r="AB47" s="85"/>
      <c r="AC47" s="84"/>
      <c r="AD47" s="85"/>
      <c r="AE47" s="84"/>
      <c r="AF47" s="85"/>
      <c r="AG47" s="84"/>
      <c r="AH47" s="85"/>
      <c r="AI47" s="84"/>
      <c r="AJ47" s="85"/>
      <c r="AK47" s="84"/>
      <c r="AL47" s="85"/>
      <c r="AM47" s="84"/>
      <c r="AN47" s="85"/>
      <c r="AO47" s="84"/>
      <c r="AP47" s="85"/>
      <c r="AQ47" s="84"/>
      <c r="AR47" s="85"/>
      <c r="AS47" s="84"/>
      <c r="AT47" s="85"/>
      <c r="AU47" s="84"/>
      <c r="AV47" s="85"/>
      <c r="AW47" s="84"/>
      <c r="AX47" s="85"/>
      <c r="AY47" s="84"/>
      <c r="AZ47" s="85"/>
      <c r="BA47" s="84"/>
      <c r="BB47" s="85"/>
      <c r="BC47" s="84"/>
      <c r="BD47" s="85"/>
      <c r="BE47" s="84"/>
      <c r="BF47" s="85"/>
      <c r="BG47" s="84"/>
      <c r="BH47" s="85"/>
      <c r="BI47" s="84"/>
      <c r="BJ47" s="85"/>
      <c r="BK47" s="84"/>
      <c r="BL47" s="85"/>
      <c r="BM47" s="84"/>
      <c r="BN47" s="85"/>
      <c r="BO47" s="84"/>
      <c r="BP47" s="85"/>
      <c r="BQ47" s="84">
        <f t="shared" si="0"/>
        <v>0</v>
      </c>
      <c r="BR47" s="85">
        <f t="shared" si="1"/>
        <v>0</v>
      </c>
    </row>
    <row r="48" spans="1:70" ht="15.75" customHeight="1" x14ac:dyDescent="0.2">
      <c r="B48" s="33" t="s">
        <v>175</v>
      </c>
      <c r="C48" s="82"/>
      <c r="D48" s="83"/>
      <c r="E48" s="82"/>
      <c r="F48" s="83"/>
      <c r="G48" s="82"/>
      <c r="H48" s="83"/>
      <c r="I48" s="82">
        <v>2</v>
      </c>
      <c r="J48" s="83"/>
      <c r="K48" s="82"/>
      <c r="L48" s="83"/>
      <c r="M48" s="82"/>
      <c r="N48" s="83"/>
      <c r="O48" s="82"/>
      <c r="P48" s="83"/>
      <c r="Q48" s="82"/>
      <c r="R48" s="83"/>
      <c r="S48" s="82"/>
      <c r="T48" s="83"/>
      <c r="U48" s="82"/>
      <c r="V48" s="83"/>
      <c r="W48" s="82"/>
      <c r="X48" s="83"/>
      <c r="Y48" s="82"/>
      <c r="Z48" s="83"/>
      <c r="AA48" s="82"/>
      <c r="AB48" s="83"/>
      <c r="AC48" s="82"/>
      <c r="AD48" s="83"/>
      <c r="AE48" s="82"/>
      <c r="AF48" s="83"/>
      <c r="AG48" s="82"/>
      <c r="AH48" s="83"/>
      <c r="AI48" s="82"/>
      <c r="AJ48" s="83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>
        <v>1</v>
      </c>
      <c r="AZ48" s="83"/>
      <c r="BA48" s="82"/>
      <c r="BB48" s="83"/>
      <c r="BC48" s="82"/>
      <c r="BD48" s="83"/>
      <c r="BE48" s="82"/>
      <c r="BF48" s="83"/>
      <c r="BG48" s="82"/>
      <c r="BH48" s="83"/>
      <c r="BI48" s="82"/>
      <c r="BJ48" s="83"/>
      <c r="BK48" s="82"/>
      <c r="BL48" s="83"/>
      <c r="BM48" s="82"/>
      <c r="BN48" s="83"/>
      <c r="BO48" s="82"/>
      <c r="BP48" s="83"/>
      <c r="BQ48" s="82">
        <f t="shared" si="0"/>
        <v>3</v>
      </c>
      <c r="BR48" s="83">
        <f t="shared" si="1"/>
        <v>0</v>
      </c>
    </row>
    <row r="49" spans="2:70" ht="15.75" customHeight="1" x14ac:dyDescent="0.2">
      <c r="B49" s="74" t="s">
        <v>199</v>
      </c>
      <c r="C49" s="84"/>
      <c r="D49" s="85"/>
      <c r="E49" s="84"/>
      <c r="F49" s="85"/>
      <c r="G49" s="84"/>
      <c r="H49" s="85"/>
      <c r="I49" s="84"/>
      <c r="J49" s="85"/>
      <c r="K49" s="84"/>
      <c r="L49" s="85"/>
      <c r="M49" s="84"/>
      <c r="N49" s="85"/>
      <c r="O49" s="84"/>
      <c r="P49" s="85"/>
      <c r="Q49" s="84"/>
      <c r="R49" s="85"/>
      <c r="S49" s="84"/>
      <c r="T49" s="85"/>
      <c r="U49" s="84"/>
      <c r="V49" s="85"/>
      <c r="W49" s="84"/>
      <c r="X49" s="85"/>
      <c r="Y49" s="84"/>
      <c r="Z49" s="85"/>
      <c r="AA49" s="84"/>
      <c r="AB49" s="85"/>
      <c r="AC49" s="84"/>
      <c r="AD49" s="85"/>
      <c r="AE49" s="84"/>
      <c r="AF49" s="85"/>
      <c r="AG49" s="84"/>
      <c r="AH49" s="85"/>
      <c r="AI49" s="84"/>
      <c r="AJ49" s="85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  <c r="BC49" s="84"/>
      <c r="BD49" s="85"/>
      <c r="BE49" s="84"/>
      <c r="BF49" s="85"/>
      <c r="BG49" s="84"/>
      <c r="BH49" s="85"/>
      <c r="BI49" s="84"/>
      <c r="BJ49" s="85"/>
      <c r="BK49" s="84"/>
      <c r="BL49" s="85"/>
      <c r="BM49" s="84"/>
      <c r="BN49" s="85"/>
      <c r="BO49" s="84"/>
      <c r="BP49" s="85"/>
      <c r="BQ49" s="84">
        <f t="shared" si="0"/>
        <v>0</v>
      </c>
      <c r="BR49" s="85">
        <f t="shared" si="1"/>
        <v>0</v>
      </c>
    </row>
    <row r="50" spans="2:70" ht="15.75" customHeight="1" x14ac:dyDescent="0.2">
      <c r="B50" s="33" t="s">
        <v>200</v>
      </c>
      <c r="C50" s="84"/>
      <c r="D50" s="85"/>
      <c r="E50" s="84"/>
      <c r="F50" s="85"/>
      <c r="G50" s="84"/>
      <c r="H50" s="85"/>
      <c r="I50" s="84"/>
      <c r="J50" s="85"/>
      <c r="K50" s="84"/>
      <c r="L50" s="85"/>
      <c r="M50" s="84"/>
      <c r="N50" s="85"/>
      <c r="O50" s="84"/>
      <c r="P50" s="85"/>
      <c r="Q50" s="84"/>
      <c r="R50" s="85"/>
      <c r="S50" s="84"/>
      <c r="T50" s="85"/>
      <c r="U50" s="84"/>
      <c r="V50" s="85"/>
      <c r="W50" s="84"/>
      <c r="X50" s="85"/>
      <c r="Y50" s="84"/>
      <c r="Z50" s="85"/>
      <c r="AA50" s="84"/>
      <c r="AB50" s="85"/>
      <c r="AC50" s="84"/>
      <c r="AD50" s="85"/>
      <c r="AE50" s="84"/>
      <c r="AF50" s="85"/>
      <c r="AG50" s="84"/>
      <c r="AH50" s="85"/>
      <c r="AI50" s="84"/>
      <c r="AJ50" s="85"/>
      <c r="AK50" s="84"/>
      <c r="AL50" s="85"/>
      <c r="AM50" s="84"/>
      <c r="AN50" s="85"/>
      <c r="AO50" s="84"/>
      <c r="AP50" s="85"/>
      <c r="AQ50" s="84"/>
      <c r="AR50" s="85"/>
      <c r="AS50" s="84"/>
      <c r="AT50" s="85"/>
      <c r="AU50" s="84"/>
      <c r="AV50" s="85"/>
      <c r="AW50" s="84"/>
      <c r="AX50" s="85"/>
      <c r="AY50" s="84"/>
      <c r="AZ50" s="85"/>
      <c r="BA50" s="84"/>
      <c r="BB50" s="85"/>
      <c r="BC50" s="84"/>
      <c r="BD50" s="85"/>
      <c r="BE50" s="84"/>
      <c r="BF50" s="85"/>
      <c r="BG50" s="84"/>
      <c r="BH50" s="85"/>
      <c r="BI50" s="84"/>
      <c r="BJ50" s="85"/>
      <c r="BK50" s="84"/>
      <c r="BL50" s="85"/>
      <c r="BM50" s="84"/>
      <c r="BN50" s="85"/>
      <c r="BO50" s="84"/>
      <c r="BP50" s="85"/>
      <c r="BQ50" s="84">
        <f t="shared" si="0"/>
        <v>0</v>
      </c>
      <c r="BR50" s="85">
        <f t="shared" si="1"/>
        <v>0</v>
      </c>
    </row>
    <row r="51" spans="2:70" ht="15.75" customHeight="1" x14ac:dyDescent="0.2">
      <c r="B51" s="33" t="s">
        <v>201</v>
      </c>
      <c r="C51" s="84"/>
      <c r="D51" s="85"/>
      <c r="E51" s="84"/>
      <c r="F51" s="85"/>
      <c r="G51" s="84"/>
      <c r="H51" s="85"/>
      <c r="I51" s="84"/>
      <c r="J51" s="85"/>
      <c r="K51" s="84"/>
      <c r="L51" s="85"/>
      <c r="M51" s="84"/>
      <c r="N51" s="85"/>
      <c r="O51" s="84"/>
      <c r="P51" s="85"/>
      <c r="Q51" s="84"/>
      <c r="R51" s="85"/>
      <c r="S51" s="84"/>
      <c r="T51" s="85"/>
      <c r="U51" s="84"/>
      <c r="V51" s="85"/>
      <c r="W51" s="84"/>
      <c r="X51" s="85"/>
      <c r="Y51" s="84"/>
      <c r="Z51" s="85"/>
      <c r="AA51" s="84"/>
      <c r="AB51" s="85"/>
      <c r="AC51" s="84"/>
      <c r="AD51" s="85"/>
      <c r="AE51" s="84"/>
      <c r="AF51" s="85"/>
      <c r="AG51" s="84"/>
      <c r="AH51" s="85"/>
      <c r="AI51" s="84"/>
      <c r="AJ51" s="85"/>
      <c r="AK51" s="84"/>
      <c r="AL51" s="85"/>
      <c r="AM51" s="84"/>
      <c r="AN51" s="85"/>
      <c r="AO51" s="84"/>
      <c r="AP51" s="85"/>
      <c r="AQ51" s="84"/>
      <c r="AR51" s="85"/>
      <c r="AS51" s="84"/>
      <c r="AT51" s="85"/>
      <c r="AU51" s="84"/>
      <c r="AV51" s="85"/>
      <c r="AW51" s="84"/>
      <c r="AX51" s="85"/>
      <c r="AY51" s="84"/>
      <c r="AZ51" s="85"/>
      <c r="BA51" s="84"/>
      <c r="BB51" s="85"/>
      <c r="BC51" s="84"/>
      <c r="BD51" s="85"/>
      <c r="BE51" s="84"/>
      <c r="BF51" s="85"/>
      <c r="BG51" s="84"/>
      <c r="BH51" s="85"/>
      <c r="BI51" s="84"/>
      <c r="BJ51" s="85"/>
      <c r="BK51" s="84"/>
      <c r="BL51" s="85"/>
      <c r="BM51" s="84"/>
      <c r="BN51" s="85"/>
      <c r="BO51" s="84"/>
      <c r="BP51" s="85"/>
      <c r="BQ51" s="84">
        <f t="shared" si="0"/>
        <v>0</v>
      </c>
      <c r="BR51" s="85">
        <f t="shared" si="1"/>
        <v>0</v>
      </c>
    </row>
    <row r="52" spans="2:70" ht="15.75" customHeight="1" x14ac:dyDescent="0.2">
      <c r="B52" s="33" t="s">
        <v>202</v>
      </c>
      <c r="C52" s="84"/>
      <c r="D52" s="85"/>
      <c r="E52" s="84"/>
      <c r="F52" s="85"/>
      <c r="G52" s="84"/>
      <c r="H52" s="85"/>
      <c r="I52" s="84"/>
      <c r="J52" s="85"/>
      <c r="K52" s="84"/>
      <c r="L52" s="85"/>
      <c r="M52" s="84"/>
      <c r="N52" s="85"/>
      <c r="O52" s="84"/>
      <c r="P52" s="85"/>
      <c r="Q52" s="84"/>
      <c r="R52" s="85"/>
      <c r="S52" s="84"/>
      <c r="T52" s="85"/>
      <c r="U52" s="84"/>
      <c r="V52" s="85"/>
      <c r="W52" s="84"/>
      <c r="X52" s="85"/>
      <c r="Y52" s="84"/>
      <c r="Z52" s="85"/>
      <c r="AA52" s="84"/>
      <c r="AB52" s="85"/>
      <c r="AC52" s="84"/>
      <c r="AD52" s="85"/>
      <c r="AE52" s="84"/>
      <c r="AF52" s="85"/>
      <c r="AG52" s="84"/>
      <c r="AH52" s="85"/>
      <c r="AI52" s="84"/>
      <c r="AJ52" s="85"/>
      <c r="AK52" s="84"/>
      <c r="AL52" s="85"/>
      <c r="AM52" s="84"/>
      <c r="AN52" s="85"/>
      <c r="AO52" s="84"/>
      <c r="AP52" s="85"/>
      <c r="AQ52" s="84"/>
      <c r="AR52" s="85"/>
      <c r="AS52" s="84"/>
      <c r="AT52" s="85"/>
      <c r="AU52" s="84"/>
      <c r="AV52" s="85"/>
      <c r="AW52" s="84"/>
      <c r="AX52" s="85"/>
      <c r="AY52" s="84"/>
      <c r="AZ52" s="85"/>
      <c r="BA52" s="84"/>
      <c r="BB52" s="85"/>
      <c r="BC52" s="84"/>
      <c r="BD52" s="85"/>
      <c r="BE52" s="84"/>
      <c r="BF52" s="85"/>
      <c r="BG52" s="84"/>
      <c r="BH52" s="85"/>
      <c r="BI52" s="84"/>
      <c r="BJ52" s="85"/>
      <c r="BK52" s="84"/>
      <c r="BL52" s="85"/>
      <c r="BM52" s="84"/>
      <c r="BN52" s="85"/>
      <c r="BO52" s="84"/>
      <c r="BP52" s="85"/>
      <c r="BQ52" s="84">
        <f t="shared" si="0"/>
        <v>0</v>
      </c>
      <c r="BR52" s="85">
        <f t="shared" si="1"/>
        <v>0</v>
      </c>
    </row>
    <row r="53" spans="2:70" ht="15.75" customHeight="1" x14ac:dyDescent="0.2">
      <c r="B53" s="74" t="s">
        <v>203</v>
      </c>
      <c r="C53" s="84"/>
      <c r="D53" s="85"/>
      <c r="E53" s="84"/>
      <c r="F53" s="85"/>
      <c r="G53" s="84"/>
      <c r="H53" s="85"/>
      <c r="I53" s="84"/>
      <c r="J53" s="85"/>
      <c r="K53" s="84"/>
      <c r="L53" s="85"/>
      <c r="M53" s="84"/>
      <c r="N53" s="85"/>
      <c r="O53" s="84"/>
      <c r="P53" s="85"/>
      <c r="Q53" s="84"/>
      <c r="R53" s="85"/>
      <c r="S53" s="84"/>
      <c r="T53" s="85"/>
      <c r="U53" s="84"/>
      <c r="V53" s="85"/>
      <c r="W53" s="84"/>
      <c r="X53" s="85"/>
      <c r="Y53" s="84"/>
      <c r="Z53" s="85"/>
      <c r="AA53" s="84"/>
      <c r="AB53" s="85"/>
      <c r="AC53" s="84"/>
      <c r="AD53" s="85"/>
      <c r="AE53" s="84"/>
      <c r="AF53" s="85"/>
      <c r="AG53" s="84"/>
      <c r="AH53" s="85"/>
      <c r="AI53" s="84"/>
      <c r="AJ53" s="85"/>
      <c r="AK53" s="84"/>
      <c r="AL53" s="85"/>
      <c r="AM53" s="84"/>
      <c r="AN53" s="85"/>
      <c r="AO53" s="84"/>
      <c r="AP53" s="85"/>
      <c r="AQ53" s="84"/>
      <c r="AR53" s="85"/>
      <c r="AS53" s="84"/>
      <c r="AT53" s="85"/>
      <c r="AU53" s="84"/>
      <c r="AV53" s="85"/>
      <c r="AW53" s="84"/>
      <c r="AX53" s="85"/>
      <c r="AY53" s="84"/>
      <c r="AZ53" s="85"/>
      <c r="BA53" s="84"/>
      <c r="BB53" s="85"/>
      <c r="BC53" s="84"/>
      <c r="BD53" s="85"/>
      <c r="BE53" s="84"/>
      <c r="BF53" s="85"/>
      <c r="BG53" s="84"/>
      <c r="BH53" s="85"/>
      <c r="BI53" s="84"/>
      <c r="BJ53" s="85"/>
      <c r="BK53" s="84"/>
      <c r="BL53" s="85"/>
      <c r="BM53" s="84"/>
      <c r="BN53" s="85"/>
      <c r="BO53" s="84"/>
      <c r="BP53" s="85"/>
      <c r="BQ53" s="84">
        <f t="shared" si="0"/>
        <v>0</v>
      </c>
      <c r="BR53" s="85">
        <f t="shared" si="1"/>
        <v>0</v>
      </c>
    </row>
    <row r="54" spans="2:70" ht="15.75" customHeight="1" x14ac:dyDescent="0.2">
      <c r="B54" s="33" t="s">
        <v>211</v>
      </c>
      <c r="C54" s="84"/>
      <c r="D54" s="85"/>
      <c r="E54" s="84"/>
      <c r="F54" s="85"/>
      <c r="G54" s="84"/>
      <c r="H54" s="85"/>
      <c r="I54" s="84"/>
      <c r="J54" s="85"/>
      <c r="K54" s="84"/>
      <c r="L54" s="85"/>
      <c r="M54" s="84"/>
      <c r="N54" s="85"/>
      <c r="O54" s="84"/>
      <c r="P54" s="85"/>
      <c r="Q54" s="84"/>
      <c r="R54" s="85"/>
      <c r="S54" s="84"/>
      <c r="T54" s="85"/>
      <c r="U54" s="84"/>
      <c r="V54" s="85"/>
      <c r="W54" s="84"/>
      <c r="X54" s="85"/>
      <c r="Y54" s="84"/>
      <c r="Z54" s="85"/>
      <c r="AA54" s="84"/>
      <c r="AB54" s="85"/>
      <c r="AC54" s="84"/>
      <c r="AD54" s="85"/>
      <c r="AE54" s="84"/>
      <c r="AF54" s="85"/>
      <c r="AG54" s="84"/>
      <c r="AH54" s="85"/>
      <c r="AI54" s="84"/>
      <c r="AJ54" s="85"/>
      <c r="AK54" s="84"/>
      <c r="AL54" s="85"/>
      <c r="AM54" s="84"/>
      <c r="AN54" s="85"/>
      <c r="AO54" s="84"/>
      <c r="AP54" s="85"/>
      <c r="AQ54" s="84"/>
      <c r="AR54" s="85"/>
      <c r="AS54" s="84"/>
      <c r="AT54" s="85"/>
      <c r="AU54" s="84"/>
      <c r="AV54" s="85"/>
      <c r="AW54" s="84"/>
      <c r="AX54" s="85"/>
      <c r="AY54" s="84"/>
      <c r="AZ54" s="85"/>
      <c r="BA54" s="84"/>
      <c r="BB54" s="85"/>
      <c r="BC54" s="84"/>
      <c r="BD54" s="85"/>
      <c r="BE54" s="84"/>
      <c r="BF54" s="85"/>
      <c r="BG54" s="84"/>
      <c r="BH54" s="85"/>
      <c r="BI54" s="84"/>
      <c r="BJ54" s="85"/>
      <c r="BK54" s="84"/>
      <c r="BL54" s="85"/>
      <c r="BM54" s="84"/>
      <c r="BN54" s="85"/>
      <c r="BO54" s="84"/>
      <c r="BP54" s="85"/>
      <c r="BQ54" s="84">
        <f t="shared" si="0"/>
        <v>0</v>
      </c>
      <c r="BR54" s="85">
        <f t="shared" si="1"/>
        <v>0</v>
      </c>
    </row>
    <row r="55" spans="2:70" ht="15.75" customHeight="1" x14ac:dyDescent="0.2">
      <c r="B55" s="33" t="s">
        <v>212</v>
      </c>
      <c r="C55" s="84"/>
      <c r="D55" s="85"/>
      <c r="E55" s="84"/>
      <c r="F55" s="85"/>
      <c r="G55" s="84"/>
      <c r="H55" s="85"/>
      <c r="I55" s="84"/>
      <c r="J55" s="85"/>
      <c r="K55" s="84"/>
      <c r="L55" s="85"/>
      <c r="M55" s="84"/>
      <c r="N55" s="85"/>
      <c r="O55" s="84"/>
      <c r="P55" s="85"/>
      <c r="Q55" s="84"/>
      <c r="R55" s="85"/>
      <c r="S55" s="84"/>
      <c r="T55" s="85"/>
      <c r="U55" s="84"/>
      <c r="V55" s="85"/>
      <c r="W55" s="84"/>
      <c r="X55" s="85"/>
      <c r="Y55" s="84"/>
      <c r="Z55" s="85"/>
      <c r="AA55" s="84"/>
      <c r="AB55" s="85"/>
      <c r="AC55" s="84"/>
      <c r="AD55" s="85"/>
      <c r="AE55" s="84"/>
      <c r="AF55" s="85"/>
      <c r="AG55" s="84"/>
      <c r="AH55" s="85"/>
      <c r="AI55" s="84"/>
      <c r="AJ55" s="85"/>
      <c r="AK55" s="84"/>
      <c r="AL55" s="85"/>
      <c r="AM55" s="84"/>
      <c r="AN55" s="85"/>
      <c r="AO55" s="84"/>
      <c r="AP55" s="85"/>
      <c r="AQ55" s="84"/>
      <c r="AR55" s="85"/>
      <c r="AS55" s="84"/>
      <c r="AT55" s="85"/>
      <c r="AU55" s="84"/>
      <c r="AV55" s="85"/>
      <c r="AW55" s="84"/>
      <c r="AX55" s="85"/>
      <c r="AY55" s="84"/>
      <c r="AZ55" s="85"/>
      <c r="BA55" s="84"/>
      <c r="BB55" s="85"/>
      <c r="BC55" s="84"/>
      <c r="BD55" s="85"/>
      <c r="BE55" s="84"/>
      <c r="BF55" s="85"/>
      <c r="BG55" s="84"/>
      <c r="BH55" s="85"/>
      <c r="BI55" s="84"/>
      <c r="BJ55" s="85"/>
      <c r="BK55" s="84"/>
      <c r="BL55" s="85"/>
      <c r="BM55" s="84"/>
      <c r="BN55" s="85"/>
      <c r="BO55" s="84"/>
      <c r="BP55" s="85"/>
      <c r="BQ55" s="84">
        <f t="shared" si="0"/>
        <v>0</v>
      </c>
      <c r="BR55" s="85">
        <f t="shared" si="1"/>
        <v>0</v>
      </c>
    </row>
    <row r="56" spans="2:70" ht="15.75" customHeight="1" x14ac:dyDescent="0.2">
      <c r="B56" s="33" t="s">
        <v>213</v>
      </c>
      <c r="C56" s="84"/>
      <c r="D56" s="85"/>
      <c r="E56" s="84"/>
      <c r="F56" s="85"/>
      <c r="G56" s="84"/>
      <c r="H56" s="85"/>
      <c r="I56" s="84"/>
      <c r="J56" s="85"/>
      <c r="K56" s="84"/>
      <c r="L56" s="85"/>
      <c r="M56" s="84"/>
      <c r="N56" s="85"/>
      <c r="O56" s="84"/>
      <c r="P56" s="85"/>
      <c r="Q56" s="84"/>
      <c r="R56" s="85"/>
      <c r="S56" s="84"/>
      <c r="T56" s="85"/>
      <c r="U56" s="84"/>
      <c r="V56" s="85"/>
      <c r="W56" s="84"/>
      <c r="X56" s="85"/>
      <c r="Y56" s="84"/>
      <c r="Z56" s="85"/>
      <c r="AA56" s="84"/>
      <c r="AB56" s="85"/>
      <c r="AC56" s="84"/>
      <c r="AD56" s="85"/>
      <c r="AE56" s="84"/>
      <c r="AF56" s="85"/>
      <c r="AG56" s="84"/>
      <c r="AH56" s="85"/>
      <c r="AI56" s="84"/>
      <c r="AJ56" s="85"/>
      <c r="AK56" s="84"/>
      <c r="AL56" s="85"/>
      <c r="AM56" s="84"/>
      <c r="AN56" s="85"/>
      <c r="AO56" s="84"/>
      <c r="AP56" s="85"/>
      <c r="AQ56" s="84"/>
      <c r="AR56" s="85"/>
      <c r="AS56" s="84"/>
      <c r="AT56" s="85"/>
      <c r="AU56" s="84"/>
      <c r="AV56" s="85"/>
      <c r="AW56" s="84"/>
      <c r="AX56" s="85"/>
      <c r="AY56" s="84"/>
      <c r="AZ56" s="85"/>
      <c r="BA56" s="84"/>
      <c r="BB56" s="85"/>
      <c r="BC56" s="84"/>
      <c r="BD56" s="85"/>
      <c r="BE56" s="84"/>
      <c r="BF56" s="85"/>
      <c r="BG56" s="84"/>
      <c r="BH56" s="85"/>
      <c r="BI56" s="84"/>
      <c r="BJ56" s="85"/>
      <c r="BK56" s="84"/>
      <c r="BL56" s="85"/>
      <c r="BM56" s="84"/>
      <c r="BN56" s="85"/>
      <c r="BO56" s="84"/>
      <c r="BP56" s="85"/>
      <c r="BQ56" s="84">
        <f t="shared" si="0"/>
        <v>0</v>
      </c>
      <c r="BR56" s="85">
        <f t="shared" si="1"/>
        <v>0</v>
      </c>
    </row>
    <row r="57" spans="2:70" ht="15.75" customHeight="1" x14ac:dyDescent="0.2">
      <c r="B57" s="74" t="s">
        <v>216</v>
      </c>
      <c r="C57" s="84"/>
      <c r="D57" s="85"/>
      <c r="E57" s="84"/>
      <c r="F57" s="85"/>
      <c r="G57" s="84"/>
      <c r="H57" s="85"/>
      <c r="I57" s="84"/>
      <c r="J57" s="85"/>
      <c r="K57" s="84"/>
      <c r="L57" s="85"/>
      <c r="M57" s="84"/>
      <c r="N57" s="85"/>
      <c r="O57" s="84"/>
      <c r="P57" s="85"/>
      <c r="Q57" s="84"/>
      <c r="R57" s="85"/>
      <c r="S57" s="84"/>
      <c r="T57" s="85"/>
      <c r="U57" s="84"/>
      <c r="V57" s="85"/>
      <c r="W57" s="84"/>
      <c r="X57" s="85"/>
      <c r="Y57" s="84"/>
      <c r="Z57" s="85"/>
      <c r="AA57" s="84"/>
      <c r="AB57" s="85"/>
      <c r="AC57" s="84"/>
      <c r="AD57" s="85"/>
      <c r="AE57" s="84"/>
      <c r="AF57" s="85"/>
      <c r="AG57" s="84"/>
      <c r="AH57" s="85"/>
      <c r="AI57" s="84"/>
      <c r="AJ57" s="85"/>
      <c r="AK57" s="84"/>
      <c r="AL57" s="85"/>
      <c r="AM57" s="84"/>
      <c r="AN57" s="85"/>
      <c r="AO57" s="84"/>
      <c r="AP57" s="85"/>
      <c r="AQ57" s="84"/>
      <c r="AR57" s="85"/>
      <c r="AS57" s="84"/>
      <c r="AT57" s="85"/>
      <c r="AU57" s="84"/>
      <c r="AV57" s="85"/>
      <c r="AW57" s="84"/>
      <c r="AX57" s="85"/>
      <c r="AY57" s="84"/>
      <c r="AZ57" s="85"/>
      <c r="BA57" s="84"/>
      <c r="BB57" s="85"/>
      <c r="BC57" s="84"/>
      <c r="BD57" s="85"/>
      <c r="BE57" s="84"/>
      <c r="BF57" s="85"/>
      <c r="BG57" s="84"/>
      <c r="BH57" s="85"/>
      <c r="BI57" s="84"/>
      <c r="BJ57" s="85"/>
      <c r="BK57" s="84"/>
      <c r="BL57" s="85"/>
      <c r="BM57" s="84"/>
      <c r="BN57" s="85"/>
      <c r="BO57" s="84"/>
      <c r="BP57" s="85"/>
      <c r="BQ57" s="84">
        <f t="shared" si="0"/>
        <v>0</v>
      </c>
      <c r="BR57" s="85">
        <f t="shared" si="1"/>
        <v>0</v>
      </c>
    </row>
    <row r="58" spans="2:70" ht="15.75" customHeight="1" x14ac:dyDescent="0.2">
      <c r="B58" s="33" t="s">
        <v>217</v>
      </c>
      <c r="C58" s="84"/>
      <c r="D58" s="85"/>
      <c r="E58" s="84"/>
      <c r="F58" s="85"/>
      <c r="G58" s="84"/>
      <c r="H58" s="85"/>
      <c r="I58" s="84"/>
      <c r="J58" s="85"/>
      <c r="K58" s="84"/>
      <c r="L58" s="85"/>
      <c r="M58" s="84"/>
      <c r="N58" s="85"/>
      <c r="O58" s="84"/>
      <c r="P58" s="85"/>
      <c r="Q58" s="84"/>
      <c r="R58" s="85"/>
      <c r="S58" s="84"/>
      <c r="T58" s="85"/>
      <c r="U58" s="84"/>
      <c r="V58" s="85"/>
      <c r="W58" s="84"/>
      <c r="X58" s="85"/>
      <c r="Y58" s="84"/>
      <c r="Z58" s="85"/>
      <c r="AA58" s="84"/>
      <c r="AB58" s="85"/>
      <c r="AC58" s="84"/>
      <c r="AD58" s="85"/>
      <c r="AE58" s="84"/>
      <c r="AF58" s="85"/>
      <c r="AG58" s="84"/>
      <c r="AH58" s="85"/>
      <c r="AI58" s="84"/>
      <c r="AJ58" s="85"/>
      <c r="AK58" s="84"/>
      <c r="AL58" s="85"/>
      <c r="AM58" s="84"/>
      <c r="AN58" s="85"/>
      <c r="AO58" s="84"/>
      <c r="AP58" s="85"/>
      <c r="AQ58" s="84"/>
      <c r="AR58" s="85"/>
      <c r="AS58" s="84"/>
      <c r="AT58" s="85"/>
      <c r="AU58" s="84"/>
      <c r="AV58" s="85"/>
      <c r="AW58" s="84"/>
      <c r="AX58" s="85"/>
      <c r="AY58" s="84"/>
      <c r="AZ58" s="85"/>
      <c r="BA58" s="84"/>
      <c r="BB58" s="85"/>
      <c r="BC58" s="84"/>
      <c r="BD58" s="85"/>
      <c r="BE58" s="84"/>
      <c r="BF58" s="85"/>
      <c r="BG58" s="84"/>
      <c r="BH58" s="85"/>
      <c r="BI58" s="84"/>
      <c r="BJ58" s="85"/>
      <c r="BK58" s="84"/>
      <c r="BL58" s="85"/>
      <c r="BM58" s="84"/>
      <c r="BN58" s="85"/>
      <c r="BO58" s="84"/>
      <c r="BP58" s="85"/>
      <c r="BQ58" s="84">
        <f t="shared" si="0"/>
        <v>0</v>
      </c>
      <c r="BR58" s="85">
        <f t="shared" si="1"/>
        <v>0</v>
      </c>
    </row>
    <row r="59" spans="2:70" ht="15.75" customHeight="1" x14ac:dyDescent="0.2">
      <c r="B59" s="80" t="s">
        <v>218</v>
      </c>
      <c r="C59" s="84"/>
      <c r="D59" s="85"/>
      <c r="E59" s="84"/>
      <c r="F59" s="85"/>
      <c r="G59" s="84"/>
      <c r="H59" s="85"/>
      <c r="I59" s="84"/>
      <c r="J59" s="85"/>
      <c r="K59" s="84"/>
      <c r="L59" s="85"/>
      <c r="M59" s="84"/>
      <c r="N59" s="85"/>
      <c r="O59" s="84"/>
      <c r="P59" s="85"/>
      <c r="Q59" s="84"/>
      <c r="R59" s="85"/>
      <c r="S59" s="84"/>
      <c r="T59" s="85"/>
      <c r="U59" s="84"/>
      <c r="V59" s="85"/>
      <c r="W59" s="84"/>
      <c r="X59" s="85"/>
      <c r="Y59" s="84"/>
      <c r="Z59" s="85"/>
      <c r="AA59" s="84"/>
      <c r="AB59" s="85"/>
      <c r="AC59" s="84"/>
      <c r="AD59" s="85"/>
      <c r="AE59" s="84"/>
      <c r="AF59" s="85"/>
      <c r="AG59" s="84"/>
      <c r="AH59" s="85"/>
      <c r="AI59" s="84"/>
      <c r="AJ59" s="85"/>
      <c r="AK59" s="84"/>
      <c r="AL59" s="85"/>
      <c r="AM59" s="84"/>
      <c r="AN59" s="85"/>
      <c r="AO59" s="84"/>
      <c r="AP59" s="85"/>
      <c r="AQ59" s="84"/>
      <c r="AR59" s="85"/>
      <c r="AS59" s="84"/>
      <c r="AT59" s="85"/>
      <c r="AU59" s="84"/>
      <c r="AV59" s="85"/>
      <c r="AW59" s="84"/>
      <c r="AX59" s="85"/>
      <c r="AY59" s="84"/>
      <c r="AZ59" s="85"/>
      <c r="BA59" s="84"/>
      <c r="BB59" s="85"/>
      <c r="BC59" s="84"/>
      <c r="BD59" s="85"/>
      <c r="BE59" s="84"/>
      <c r="BF59" s="85"/>
      <c r="BG59" s="84"/>
      <c r="BH59" s="85"/>
      <c r="BI59" s="84"/>
      <c r="BJ59" s="85"/>
      <c r="BK59" s="84"/>
      <c r="BL59" s="85"/>
      <c r="BM59" s="84"/>
      <c r="BN59" s="85"/>
      <c r="BO59" s="84"/>
      <c r="BP59" s="85"/>
      <c r="BQ59" s="84">
        <f t="shared" si="0"/>
        <v>0</v>
      </c>
      <c r="BR59" s="85">
        <f t="shared" si="1"/>
        <v>0</v>
      </c>
    </row>
    <row r="60" spans="2:70" ht="15.75" customHeight="1" x14ac:dyDescent="0.2">
      <c r="B60" s="81" t="s">
        <v>219</v>
      </c>
      <c r="C60" s="84"/>
      <c r="D60" s="85"/>
      <c r="E60" s="84"/>
      <c r="F60" s="85"/>
      <c r="G60" s="84"/>
      <c r="H60" s="85"/>
      <c r="I60" s="84"/>
      <c r="J60" s="85"/>
      <c r="K60" s="84"/>
      <c r="L60" s="85"/>
      <c r="M60" s="84"/>
      <c r="N60" s="85"/>
      <c r="O60" s="84"/>
      <c r="P60" s="85"/>
      <c r="Q60" s="84"/>
      <c r="R60" s="85"/>
      <c r="S60" s="84"/>
      <c r="T60" s="85"/>
      <c r="U60" s="84"/>
      <c r="V60" s="85"/>
      <c r="W60" s="84"/>
      <c r="X60" s="85"/>
      <c r="Y60" s="84"/>
      <c r="Z60" s="85"/>
      <c r="AA60" s="84"/>
      <c r="AB60" s="85"/>
      <c r="AC60" s="84"/>
      <c r="AD60" s="85"/>
      <c r="AE60" s="84"/>
      <c r="AF60" s="85"/>
      <c r="AG60" s="84"/>
      <c r="AH60" s="85"/>
      <c r="AI60" s="84"/>
      <c r="AJ60" s="85"/>
      <c r="AK60" s="84"/>
      <c r="AL60" s="85"/>
      <c r="AM60" s="84"/>
      <c r="AN60" s="85"/>
      <c r="AO60" s="84"/>
      <c r="AP60" s="85"/>
      <c r="AQ60" s="84"/>
      <c r="AR60" s="85"/>
      <c r="AS60" s="84"/>
      <c r="AT60" s="85"/>
      <c r="AU60" s="84"/>
      <c r="AV60" s="85"/>
      <c r="AW60" s="84"/>
      <c r="AX60" s="85"/>
      <c r="AY60" s="84"/>
      <c r="AZ60" s="85"/>
      <c r="BA60" s="84"/>
      <c r="BB60" s="85"/>
      <c r="BC60" s="84"/>
      <c r="BD60" s="85"/>
      <c r="BE60" s="84"/>
      <c r="BF60" s="85"/>
      <c r="BG60" s="84"/>
      <c r="BH60" s="85"/>
      <c r="BI60" s="84"/>
      <c r="BJ60" s="85"/>
      <c r="BK60" s="84"/>
      <c r="BL60" s="85"/>
      <c r="BM60" s="84"/>
      <c r="BN60" s="85"/>
      <c r="BO60" s="84"/>
      <c r="BP60" s="85"/>
      <c r="BQ60" s="84">
        <f t="shared" si="0"/>
        <v>0</v>
      </c>
      <c r="BR60" s="85">
        <f t="shared" si="1"/>
        <v>0</v>
      </c>
    </row>
    <row r="61" spans="2:70" ht="15.75" customHeight="1" x14ac:dyDescent="0.2">
      <c r="B61" s="80" t="s">
        <v>221</v>
      </c>
      <c r="C61" s="84"/>
      <c r="D61" s="85"/>
      <c r="E61" s="84"/>
      <c r="F61" s="85"/>
      <c r="G61" s="84"/>
      <c r="H61" s="85"/>
      <c r="I61" s="84"/>
      <c r="J61" s="85"/>
      <c r="K61" s="84"/>
      <c r="L61" s="85"/>
      <c r="M61" s="84"/>
      <c r="N61" s="85"/>
      <c r="O61" s="84"/>
      <c r="P61" s="85"/>
      <c r="Q61" s="84"/>
      <c r="R61" s="85"/>
      <c r="S61" s="84"/>
      <c r="T61" s="85"/>
      <c r="U61" s="84"/>
      <c r="V61" s="85"/>
      <c r="W61" s="84"/>
      <c r="X61" s="85"/>
      <c r="Y61" s="84"/>
      <c r="Z61" s="85"/>
      <c r="AA61" s="84"/>
      <c r="AB61" s="85"/>
      <c r="AC61" s="84"/>
      <c r="AD61" s="85"/>
      <c r="AE61" s="84"/>
      <c r="AF61" s="85"/>
      <c r="AG61" s="84"/>
      <c r="AH61" s="85"/>
      <c r="AI61" s="84"/>
      <c r="AJ61" s="85"/>
      <c r="AK61" s="84"/>
      <c r="AL61" s="85"/>
      <c r="AM61" s="84"/>
      <c r="AN61" s="85"/>
      <c r="AO61" s="84"/>
      <c r="AP61" s="85"/>
      <c r="AQ61" s="84"/>
      <c r="AR61" s="85"/>
      <c r="AS61" s="84"/>
      <c r="AT61" s="85"/>
      <c r="AU61" s="84"/>
      <c r="AV61" s="85"/>
      <c r="AW61" s="84"/>
      <c r="AX61" s="85"/>
      <c r="AY61" s="84"/>
      <c r="AZ61" s="85"/>
      <c r="BA61" s="84"/>
      <c r="BB61" s="85"/>
      <c r="BC61" s="84"/>
      <c r="BD61" s="85"/>
      <c r="BE61" s="84"/>
      <c r="BF61" s="85"/>
      <c r="BG61" s="84"/>
      <c r="BH61" s="85"/>
      <c r="BI61" s="84"/>
      <c r="BJ61" s="85"/>
      <c r="BK61" s="84"/>
      <c r="BL61" s="85"/>
      <c r="BM61" s="84"/>
      <c r="BN61" s="85"/>
      <c r="BO61" s="84"/>
      <c r="BP61" s="85"/>
      <c r="BQ61" s="84">
        <f t="shared" si="0"/>
        <v>0</v>
      </c>
      <c r="BR61" s="85">
        <f t="shared" si="1"/>
        <v>0</v>
      </c>
    </row>
    <row r="62" spans="2:70" ht="15.75" customHeight="1" x14ac:dyDescent="0.2">
      <c r="B62" s="81" t="s">
        <v>232</v>
      </c>
      <c r="C62" s="84"/>
      <c r="D62" s="85"/>
      <c r="E62" s="84"/>
      <c r="F62" s="85"/>
      <c r="G62" s="84"/>
      <c r="H62" s="85"/>
      <c r="I62" s="84"/>
      <c r="J62" s="85"/>
      <c r="K62" s="84"/>
      <c r="L62" s="85"/>
      <c r="M62" s="84"/>
      <c r="N62" s="85"/>
      <c r="O62" s="84"/>
      <c r="P62" s="85"/>
      <c r="Q62" s="84"/>
      <c r="R62" s="85"/>
      <c r="S62" s="84"/>
      <c r="T62" s="85"/>
      <c r="U62" s="84"/>
      <c r="V62" s="85"/>
      <c r="W62" s="84"/>
      <c r="X62" s="85"/>
      <c r="Y62" s="84"/>
      <c r="Z62" s="85"/>
      <c r="AA62" s="84"/>
      <c r="AB62" s="85"/>
      <c r="AC62" s="84"/>
      <c r="AD62" s="85"/>
      <c r="AE62" s="84"/>
      <c r="AF62" s="85"/>
      <c r="AG62" s="84"/>
      <c r="AH62" s="85"/>
      <c r="AI62" s="84">
        <v>1</v>
      </c>
      <c r="AJ62" s="85"/>
      <c r="AK62" s="84"/>
      <c r="AL62" s="85"/>
      <c r="AM62" s="84"/>
      <c r="AN62" s="85"/>
      <c r="AO62" s="84"/>
      <c r="AP62" s="85"/>
      <c r="AQ62" s="84"/>
      <c r="AR62" s="85"/>
      <c r="AS62" s="84"/>
      <c r="AT62" s="85"/>
      <c r="AU62" s="84"/>
      <c r="AV62" s="85"/>
      <c r="AW62" s="84"/>
      <c r="AX62" s="85"/>
      <c r="AY62" s="84"/>
      <c r="AZ62" s="85"/>
      <c r="BA62" s="84"/>
      <c r="BB62" s="85"/>
      <c r="BC62" s="84"/>
      <c r="BD62" s="85"/>
      <c r="BE62" s="84"/>
      <c r="BF62" s="85"/>
      <c r="BG62" s="84"/>
      <c r="BH62" s="85"/>
      <c r="BI62" s="84"/>
      <c r="BJ62" s="85"/>
      <c r="BK62" s="84"/>
      <c r="BL62" s="85"/>
      <c r="BM62" s="84"/>
      <c r="BN62" s="85"/>
      <c r="BO62" s="84"/>
      <c r="BP62" s="85"/>
      <c r="BQ62" s="84">
        <f t="shared" si="0"/>
        <v>1</v>
      </c>
      <c r="BR62" s="85">
        <f t="shared" si="1"/>
        <v>0</v>
      </c>
    </row>
    <row r="63" spans="2:70" ht="15.75" customHeight="1" x14ac:dyDescent="0.2"/>
    <row r="64" spans="2:7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8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BQ2:BR2"/>
    <mergeCell ref="BE2:BF2"/>
    <mergeCell ref="BG2:BH2"/>
    <mergeCell ref="BI2:BJ2"/>
    <mergeCell ref="BK2:BL2"/>
    <mergeCell ref="BM2:BN2"/>
    <mergeCell ref="BO2:BP2"/>
    <mergeCell ref="BC2:BD2"/>
    <mergeCell ref="AO2:AP2"/>
    <mergeCell ref="A4:A26"/>
    <mergeCell ref="A27:A34"/>
    <mergeCell ref="A35:A44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765E-69CB-4BCC-9D28-968FAB9F417B}">
  <sheetPr>
    <outlinePr summaryBelow="0" summaryRight="0"/>
  </sheetPr>
  <dimension ref="A1:DF1001"/>
  <sheetViews>
    <sheetView workbookViewId="0">
      <pane xSplit="2" ySplit="3" topLeftCell="CF4" activePane="bottomRight" state="frozen"/>
      <selection pane="topRight" activeCell="C1" sqref="C1"/>
      <selection pane="bottomLeft" activeCell="A4" sqref="A4"/>
      <selection pane="bottomRight" activeCell="DC58" sqref="DC58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63" width="5.5703125" style="23" customWidth="1"/>
    <col min="64" max="64" width="7.42578125" style="23" customWidth="1"/>
    <col min="65" max="67" width="6.28515625" style="23" customWidth="1"/>
    <col min="68" max="68" width="7" style="23" customWidth="1"/>
    <col min="69" max="69" width="5.85546875" style="23" customWidth="1"/>
    <col min="70" max="70" width="6.28515625" style="23" customWidth="1"/>
    <col min="71" max="71" width="7.140625" style="23" customWidth="1"/>
    <col min="72" max="72" width="6.7109375" style="23" customWidth="1"/>
    <col min="73" max="73" width="5.85546875" style="23" customWidth="1"/>
    <col min="74" max="74" width="6.7109375" style="23" customWidth="1"/>
    <col min="75" max="75" width="7.28515625" style="23" customWidth="1"/>
    <col min="76" max="76" width="5.7109375" style="23" customWidth="1"/>
    <col min="77" max="77" width="6" style="23" customWidth="1"/>
    <col min="78" max="78" width="6.7109375" style="23" customWidth="1"/>
    <col min="79" max="79" width="8.5703125" style="23" customWidth="1"/>
    <col min="80" max="80" width="6.42578125" style="23" customWidth="1"/>
    <col min="81" max="81" width="6.85546875" style="23" customWidth="1"/>
    <col min="82" max="82" width="6.5703125" style="23" customWidth="1"/>
    <col min="83" max="83" width="8.42578125" style="23" customWidth="1"/>
    <col min="84" max="84" width="7.5703125" style="23" customWidth="1"/>
    <col min="85" max="85" width="6.28515625" style="23" customWidth="1"/>
    <col min="86" max="86" width="6.140625" style="23" customWidth="1"/>
    <col min="87" max="87" width="7.7109375" style="23" customWidth="1"/>
    <col min="88" max="88" width="8" style="23" customWidth="1"/>
    <col min="89" max="89" width="7" style="23" customWidth="1"/>
    <col min="90" max="90" width="6.85546875" style="23" customWidth="1"/>
    <col min="91" max="91" width="6.42578125" style="23" customWidth="1"/>
    <col min="92" max="92" width="7.28515625" style="23" customWidth="1"/>
    <col min="93" max="93" width="7.42578125" style="23" customWidth="1"/>
    <col min="94" max="94" width="6.42578125" style="23" customWidth="1"/>
    <col min="95" max="95" width="8.140625" style="23" customWidth="1"/>
    <col min="96" max="96" width="6.42578125" style="23" customWidth="1"/>
    <col min="97" max="97" width="7.85546875" style="23" customWidth="1"/>
    <col min="98" max="98" width="7.28515625" style="23" customWidth="1"/>
    <col min="99" max="99" width="8.140625" style="23" customWidth="1"/>
    <col min="100" max="100" width="8" style="23" customWidth="1"/>
    <col min="101" max="101" width="7.7109375" style="23" customWidth="1"/>
    <col min="102" max="102" width="8.42578125" style="23" customWidth="1"/>
    <col min="103" max="103" width="8" style="23" customWidth="1"/>
    <col min="104" max="104" width="7.42578125" style="23" customWidth="1"/>
    <col min="105" max="105" width="8" style="23" customWidth="1"/>
    <col min="106" max="106" width="7.5703125" style="23" customWidth="1"/>
    <col min="107" max="107" width="8" style="23" customWidth="1"/>
    <col min="108" max="16384" width="12.5703125" style="23"/>
  </cols>
  <sheetData>
    <row r="1" spans="1:110" ht="15.75" customHeight="1" x14ac:dyDescent="0.25">
      <c r="A1" s="158"/>
      <c r="B1" s="159" t="s">
        <v>0</v>
      </c>
      <c r="C1" s="130" t="s">
        <v>278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</row>
    <row r="2" spans="1:110" ht="15.75" customHeight="1" x14ac:dyDescent="0.2">
      <c r="A2" s="161"/>
      <c r="B2" s="162"/>
      <c r="C2" s="134" t="s">
        <v>1</v>
      </c>
      <c r="D2" s="163"/>
      <c r="E2" s="134" t="s">
        <v>2</v>
      </c>
      <c r="F2" s="163"/>
      <c r="G2" s="134" t="s">
        <v>3</v>
      </c>
      <c r="H2" s="163"/>
      <c r="I2" s="134" t="s">
        <v>4</v>
      </c>
      <c r="J2" s="163"/>
      <c r="K2" s="134" t="s">
        <v>5</v>
      </c>
      <c r="L2" s="163"/>
      <c r="M2" s="134" t="s">
        <v>6</v>
      </c>
      <c r="N2" s="163"/>
      <c r="O2" s="134" t="s">
        <v>7</v>
      </c>
      <c r="P2" s="163"/>
      <c r="Q2" s="134" t="s">
        <v>8</v>
      </c>
      <c r="R2" s="163"/>
      <c r="S2" s="134" t="s">
        <v>9</v>
      </c>
      <c r="T2" s="163"/>
      <c r="U2" s="134" t="s">
        <v>10</v>
      </c>
      <c r="V2" s="163"/>
      <c r="W2" s="134" t="s">
        <v>11</v>
      </c>
      <c r="X2" s="163"/>
      <c r="Y2" s="134" t="s">
        <v>12</v>
      </c>
      <c r="Z2" s="163"/>
      <c r="AA2" s="134" t="s">
        <v>13</v>
      </c>
      <c r="AB2" s="163"/>
      <c r="AC2" s="134" t="s">
        <v>14</v>
      </c>
      <c r="AD2" s="163"/>
      <c r="AE2" s="134" t="s">
        <v>15</v>
      </c>
      <c r="AF2" s="163"/>
      <c r="AG2" s="134" t="s">
        <v>16</v>
      </c>
      <c r="AH2" s="163"/>
      <c r="AI2" s="134" t="s">
        <v>17</v>
      </c>
      <c r="AJ2" s="163"/>
      <c r="AK2" s="134" t="s">
        <v>18</v>
      </c>
      <c r="AL2" s="163"/>
      <c r="AM2" s="134" t="s">
        <v>19</v>
      </c>
      <c r="AN2" s="163"/>
      <c r="AO2" s="134" t="s">
        <v>20</v>
      </c>
      <c r="AP2" s="163"/>
      <c r="AQ2" s="134" t="s">
        <v>21</v>
      </c>
      <c r="AR2" s="163"/>
      <c r="AS2" s="134" t="s">
        <v>22</v>
      </c>
      <c r="AT2" s="163"/>
      <c r="AU2" s="134" t="s">
        <v>23</v>
      </c>
      <c r="AV2" s="163"/>
      <c r="AW2" s="134" t="s">
        <v>24</v>
      </c>
      <c r="AX2" s="163"/>
      <c r="AY2" s="134" t="s">
        <v>25</v>
      </c>
      <c r="AZ2" s="163"/>
      <c r="BA2" s="134" t="s">
        <v>26</v>
      </c>
      <c r="BB2" s="163"/>
      <c r="BC2" s="134" t="s">
        <v>27</v>
      </c>
      <c r="BD2" s="163"/>
      <c r="BE2" s="134" t="s">
        <v>28</v>
      </c>
      <c r="BF2" s="163"/>
      <c r="BG2" s="134" t="s">
        <v>29</v>
      </c>
      <c r="BH2" s="163"/>
      <c r="BI2" s="134" t="s">
        <v>30</v>
      </c>
      <c r="BJ2" s="163"/>
      <c r="BK2" s="134" t="s">
        <v>135</v>
      </c>
      <c r="BL2" s="163"/>
      <c r="BM2" s="134" t="s">
        <v>136</v>
      </c>
      <c r="BN2" s="163"/>
      <c r="BO2" s="134" t="s">
        <v>137</v>
      </c>
      <c r="BP2" s="163"/>
      <c r="BQ2" s="134" t="s">
        <v>138</v>
      </c>
      <c r="BR2" s="163"/>
      <c r="BS2" s="134" t="s">
        <v>139</v>
      </c>
      <c r="BT2" s="163"/>
      <c r="BU2" s="134" t="s">
        <v>140</v>
      </c>
      <c r="BV2" s="163"/>
      <c r="BW2" s="134" t="s">
        <v>141</v>
      </c>
      <c r="BX2" s="163"/>
      <c r="BY2" s="134" t="s">
        <v>142</v>
      </c>
      <c r="BZ2" s="163"/>
      <c r="CA2" s="134" t="s">
        <v>143</v>
      </c>
      <c r="CB2" s="163"/>
      <c r="CC2" s="134" t="s">
        <v>144</v>
      </c>
      <c r="CD2" s="163"/>
      <c r="CE2" s="134" t="s">
        <v>166</v>
      </c>
      <c r="CF2" s="163"/>
      <c r="CG2" s="134" t="s">
        <v>167</v>
      </c>
      <c r="CH2" s="163"/>
      <c r="CI2" s="134" t="s">
        <v>168</v>
      </c>
      <c r="CJ2" s="163"/>
      <c r="CK2" s="134" t="s">
        <v>169</v>
      </c>
      <c r="CL2" s="163"/>
      <c r="CM2" s="134" t="s">
        <v>170</v>
      </c>
      <c r="CN2" s="163"/>
      <c r="CO2" s="134" t="s">
        <v>176</v>
      </c>
      <c r="CP2" s="163"/>
      <c r="CQ2" s="134" t="s">
        <v>177</v>
      </c>
      <c r="CR2" s="163"/>
      <c r="CS2" s="134" t="s">
        <v>178</v>
      </c>
      <c r="CT2" s="163"/>
      <c r="CU2" s="134" t="s">
        <v>179</v>
      </c>
      <c r="CV2" s="163"/>
      <c r="CW2" s="134" t="s">
        <v>180</v>
      </c>
      <c r="CX2" s="163"/>
      <c r="CY2" s="134" t="s">
        <v>181</v>
      </c>
      <c r="CZ2" s="163"/>
      <c r="DA2" s="134" t="s">
        <v>182</v>
      </c>
      <c r="DB2" s="163"/>
      <c r="DC2" s="134" t="s">
        <v>183</v>
      </c>
      <c r="DD2" s="163"/>
      <c r="DE2" s="134" t="s">
        <v>82</v>
      </c>
      <c r="DF2" s="163"/>
    </row>
    <row r="3" spans="1:110" ht="53.25" customHeight="1" thickBot="1" x14ac:dyDescent="0.25">
      <c r="A3" s="164"/>
      <c r="B3" s="165" t="s">
        <v>31</v>
      </c>
      <c r="C3" s="166" t="s">
        <v>32</v>
      </c>
      <c r="D3" s="167" t="s">
        <v>33</v>
      </c>
      <c r="E3" s="166" t="s">
        <v>32</v>
      </c>
      <c r="F3" s="167" t="s">
        <v>33</v>
      </c>
      <c r="G3" s="166" t="s">
        <v>32</v>
      </c>
      <c r="H3" s="167" t="s">
        <v>33</v>
      </c>
      <c r="I3" s="166" t="s">
        <v>32</v>
      </c>
      <c r="J3" s="167" t="s">
        <v>33</v>
      </c>
      <c r="K3" s="166" t="s">
        <v>32</v>
      </c>
      <c r="L3" s="167" t="s">
        <v>33</v>
      </c>
      <c r="M3" s="166" t="s">
        <v>32</v>
      </c>
      <c r="N3" s="167" t="s">
        <v>33</v>
      </c>
      <c r="O3" s="166" t="s">
        <v>32</v>
      </c>
      <c r="P3" s="167" t="s">
        <v>33</v>
      </c>
      <c r="Q3" s="166" t="s">
        <v>32</v>
      </c>
      <c r="R3" s="167" t="s">
        <v>33</v>
      </c>
      <c r="S3" s="166" t="s">
        <v>32</v>
      </c>
      <c r="T3" s="167" t="s">
        <v>33</v>
      </c>
      <c r="U3" s="166" t="s">
        <v>32</v>
      </c>
      <c r="V3" s="167" t="s">
        <v>33</v>
      </c>
      <c r="W3" s="166" t="s">
        <v>32</v>
      </c>
      <c r="X3" s="167" t="s">
        <v>33</v>
      </c>
      <c r="Y3" s="166" t="s">
        <v>32</v>
      </c>
      <c r="Z3" s="167" t="s">
        <v>33</v>
      </c>
      <c r="AA3" s="166" t="s">
        <v>32</v>
      </c>
      <c r="AB3" s="167" t="s">
        <v>33</v>
      </c>
      <c r="AC3" s="166" t="s">
        <v>32</v>
      </c>
      <c r="AD3" s="167" t="s">
        <v>33</v>
      </c>
      <c r="AE3" s="166" t="s">
        <v>32</v>
      </c>
      <c r="AF3" s="167" t="s">
        <v>33</v>
      </c>
      <c r="AG3" s="166" t="s">
        <v>32</v>
      </c>
      <c r="AH3" s="167" t="s">
        <v>33</v>
      </c>
      <c r="AI3" s="166" t="s">
        <v>32</v>
      </c>
      <c r="AJ3" s="167" t="s">
        <v>33</v>
      </c>
      <c r="AK3" s="166" t="s">
        <v>32</v>
      </c>
      <c r="AL3" s="167" t="s">
        <v>33</v>
      </c>
      <c r="AM3" s="166" t="s">
        <v>32</v>
      </c>
      <c r="AN3" s="167" t="s">
        <v>33</v>
      </c>
      <c r="AO3" s="166" t="s">
        <v>32</v>
      </c>
      <c r="AP3" s="167" t="s">
        <v>33</v>
      </c>
      <c r="AQ3" s="166" t="s">
        <v>32</v>
      </c>
      <c r="AR3" s="167" t="s">
        <v>33</v>
      </c>
      <c r="AS3" s="166" t="s">
        <v>32</v>
      </c>
      <c r="AT3" s="167" t="s">
        <v>33</v>
      </c>
      <c r="AU3" s="166" t="s">
        <v>32</v>
      </c>
      <c r="AV3" s="167" t="s">
        <v>33</v>
      </c>
      <c r="AW3" s="166" t="s">
        <v>32</v>
      </c>
      <c r="AX3" s="167" t="s">
        <v>33</v>
      </c>
      <c r="AY3" s="166" t="s">
        <v>32</v>
      </c>
      <c r="AZ3" s="167" t="s">
        <v>33</v>
      </c>
      <c r="BA3" s="166" t="s">
        <v>32</v>
      </c>
      <c r="BB3" s="167" t="s">
        <v>33</v>
      </c>
      <c r="BC3" s="166" t="s">
        <v>32</v>
      </c>
      <c r="BD3" s="167" t="s">
        <v>33</v>
      </c>
      <c r="BE3" s="166" t="s">
        <v>32</v>
      </c>
      <c r="BF3" s="167" t="s">
        <v>33</v>
      </c>
      <c r="BG3" s="166" t="s">
        <v>32</v>
      </c>
      <c r="BH3" s="167" t="s">
        <v>33</v>
      </c>
      <c r="BI3" s="166" t="s">
        <v>32</v>
      </c>
      <c r="BJ3" s="167" t="s">
        <v>33</v>
      </c>
      <c r="BK3" s="166" t="s">
        <v>32</v>
      </c>
      <c r="BL3" s="167" t="s">
        <v>33</v>
      </c>
      <c r="BM3" s="166" t="s">
        <v>32</v>
      </c>
      <c r="BN3" s="167" t="s">
        <v>33</v>
      </c>
      <c r="BO3" s="166" t="s">
        <v>32</v>
      </c>
      <c r="BP3" s="167" t="s">
        <v>33</v>
      </c>
      <c r="BQ3" s="166" t="s">
        <v>32</v>
      </c>
      <c r="BR3" s="167" t="s">
        <v>33</v>
      </c>
      <c r="BS3" s="166" t="s">
        <v>32</v>
      </c>
      <c r="BT3" s="167" t="s">
        <v>33</v>
      </c>
      <c r="BU3" s="166" t="s">
        <v>32</v>
      </c>
      <c r="BV3" s="167" t="s">
        <v>33</v>
      </c>
      <c r="BW3" s="166" t="s">
        <v>32</v>
      </c>
      <c r="BX3" s="167" t="s">
        <v>33</v>
      </c>
      <c r="BY3" s="166" t="s">
        <v>32</v>
      </c>
      <c r="BZ3" s="167" t="s">
        <v>33</v>
      </c>
      <c r="CA3" s="166" t="s">
        <v>32</v>
      </c>
      <c r="CB3" s="167" t="s">
        <v>33</v>
      </c>
      <c r="CC3" s="166" t="s">
        <v>32</v>
      </c>
      <c r="CD3" s="167" t="s">
        <v>33</v>
      </c>
      <c r="CE3" s="166" t="s">
        <v>32</v>
      </c>
      <c r="CF3" s="167" t="s">
        <v>33</v>
      </c>
      <c r="CG3" s="166" t="s">
        <v>32</v>
      </c>
      <c r="CH3" s="167" t="s">
        <v>33</v>
      </c>
      <c r="CI3" s="166" t="s">
        <v>32</v>
      </c>
      <c r="CJ3" s="167" t="s">
        <v>33</v>
      </c>
      <c r="CK3" s="166" t="s">
        <v>32</v>
      </c>
      <c r="CL3" s="167" t="s">
        <v>33</v>
      </c>
      <c r="CM3" s="166" t="s">
        <v>32</v>
      </c>
      <c r="CN3" s="167" t="s">
        <v>33</v>
      </c>
      <c r="CO3" s="166" t="s">
        <v>32</v>
      </c>
      <c r="CP3" s="167" t="s">
        <v>33</v>
      </c>
      <c r="CQ3" s="166" t="s">
        <v>32</v>
      </c>
      <c r="CR3" s="167" t="s">
        <v>33</v>
      </c>
      <c r="CS3" s="166" t="s">
        <v>32</v>
      </c>
      <c r="CT3" s="167" t="s">
        <v>33</v>
      </c>
      <c r="CU3" s="166" t="s">
        <v>32</v>
      </c>
      <c r="CV3" s="167" t="s">
        <v>33</v>
      </c>
      <c r="CW3" s="166" t="s">
        <v>32</v>
      </c>
      <c r="CX3" s="167" t="s">
        <v>33</v>
      </c>
      <c r="CY3" s="166" t="s">
        <v>32</v>
      </c>
      <c r="CZ3" s="167" t="s">
        <v>33</v>
      </c>
      <c r="DA3" s="166" t="s">
        <v>32</v>
      </c>
      <c r="DB3" s="167" t="s">
        <v>33</v>
      </c>
      <c r="DC3" s="166" t="s">
        <v>32</v>
      </c>
      <c r="DD3" s="167" t="s">
        <v>33</v>
      </c>
      <c r="DE3" s="166" t="s">
        <v>32</v>
      </c>
      <c r="DF3" s="167" t="s">
        <v>33</v>
      </c>
    </row>
    <row r="4" spans="1:110" ht="15.75" customHeight="1" x14ac:dyDescent="0.2">
      <c r="A4" s="168" t="s">
        <v>34</v>
      </c>
      <c r="B4" s="169" t="s">
        <v>35</v>
      </c>
      <c r="C4" s="170"/>
      <c r="D4" s="171"/>
      <c r="E4" s="170"/>
      <c r="F4" s="171"/>
      <c r="G4" s="170">
        <v>1</v>
      </c>
      <c r="H4" s="171"/>
      <c r="I4" s="170"/>
      <c r="J4" s="171"/>
      <c r="K4" s="170">
        <v>1</v>
      </c>
      <c r="L4" s="171"/>
      <c r="M4" s="170"/>
      <c r="N4" s="171"/>
      <c r="O4" s="170"/>
      <c r="P4" s="171"/>
      <c r="Q4" s="170"/>
      <c r="R4" s="171"/>
      <c r="S4" s="170"/>
      <c r="T4" s="171"/>
      <c r="U4" s="170"/>
      <c r="V4" s="171"/>
      <c r="W4" s="170"/>
      <c r="X4" s="171"/>
      <c r="Y4" s="170"/>
      <c r="Z4" s="171"/>
      <c r="AA4" s="170">
        <v>1</v>
      </c>
      <c r="AB4" s="171"/>
      <c r="AC4" s="170"/>
      <c r="AD4" s="171"/>
      <c r="AE4" s="170"/>
      <c r="AF4" s="171"/>
      <c r="AG4" s="170"/>
      <c r="AH4" s="171"/>
      <c r="AI4" s="170">
        <v>1</v>
      </c>
      <c r="AJ4" s="171"/>
      <c r="AK4" s="170"/>
      <c r="AL4" s="171"/>
      <c r="AM4" s="170"/>
      <c r="AN4" s="171"/>
      <c r="AO4" s="170"/>
      <c r="AP4" s="171"/>
      <c r="AQ4" s="170"/>
      <c r="AR4" s="171"/>
      <c r="AS4" s="170">
        <v>1</v>
      </c>
      <c r="AT4" s="171"/>
      <c r="AU4" s="170"/>
      <c r="AV4" s="171"/>
      <c r="AW4" s="170"/>
      <c r="AX4" s="171"/>
      <c r="AY4" s="170"/>
      <c r="AZ4" s="171"/>
      <c r="BA4" s="170"/>
      <c r="BB4" s="171"/>
      <c r="BC4" s="170"/>
      <c r="BD4" s="171"/>
      <c r="BE4" s="170">
        <v>1</v>
      </c>
      <c r="BF4" s="171"/>
      <c r="BG4" s="170">
        <v>4</v>
      </c>
      <c r="BH4" s="171"/>
      <c r="BI4" s="170"/>
      <c r="BJ4" s="171"/>
      <c r="BK4" s="170"/>
      <c r="BL4" s="171"/>
      <c r="BM4" s="170"/>
      <c r="BN4" s="171"/>
      <c r="BO4" s="170">
        <v>7</v>
      </c>
      <c r="BP4" s="171"/>
      <c r="BQ4" s="170"/>
      <c r="BR4" s="171"/>
      <c r="BS4" s="170">
        <v>2</v>
      </c>
      <c r="BT4" s="171"/>
      <c r="BU4" s="170"/>
      <c r="BV4" s="171"/>
      <c r="BW4" s="170">
        <v>3</v>
      </c>
      <c r="BX4" s="171"/>
      <c r="BY4" s="170">
        <v>3</v>
      </c>
      <c r="BZ4" s="171"/>
      <c r="CA4" s="170"/>
      <c r="CB4" s="171"/>
      <c r="CC4" s="170"/>
      <c r="CD4" s="171"/>
      <c r="CE4" s="170"/>
      <c r="CF4" s="171"/>
      <c r="CG4" s="170">
        <v>2</v>
      </c>
      <c r="CH4" s="171"/>
      <c r="CI4" s="170"/>
      <c r="CJ4" s="171"/>
      <c r="CK4" s="170">
        <v>1</v>
      </c>
      <c r="CL4" s="171"/>
      <c r="CM4" s="170">
        <v>1</v>
      </c>
      <c r="CN4" s="171"/>
      <c r="CO4" s="170"/>
      <c r="CP4" s="171"/>
      <c r="CQ4" s="170"/>
      <c r="CR4" s="171"/>
      <c r="CS4" s="170">
        <v>2</v>
      </c>
      <c r="CT4" s="171"/>
      <c r="CU4" s="170"/>
      <c r="CV4" s="171"/>
      <c r="CW4" s="170"/>
      <c r="CX4" s="171"/>
      <c r="CY4" s="170"/>
      <c r="CZ4" s="171"/>
      <c r="DA4" s="170"/>
      <c r="DB4" s="171"/>
      <c r="DC4" s="170"/>
      <c r="DD4" s="171"/>
      <c r="DE4" s="170">
        <f>C4+E4+G4+I4+K4+M4+O4+Q4+S4+U4+W4+Y4+AA4+AC4+AE4+AG4+AI4+AK4+AM4+AO4+AQ4+AS4+AU4+AW4+AY4+BA4+BC4+BE4+BG4+BI4+BK4+BM4+BO4+BQ4+BS4+BU4+BW4+BY4+CA4+CC4+CE4+CG4+CI4+CK4+CM4+CO4+CQ4+CS4+CU4+CW4+CY4+DA4+DC4</f>
        <v>31</v>
      </c>
      <c r="DF4" s="171">
        <f>D4+F4+H4+J4+L4+N4+P4+R4+T4+V4+X4+Z4+AB4+AD4+AF4+AH4+AJ4+AL4+AN4+AP4+AR4+AT4+AV4+AX4+AZ4+BB4+BD4+BF4+BH4+BJ4+BL4+BN4+BP4+BR4+BT4+BV4+BX4+BZ4+CB4+CD4+CF4+CH4+CJ4+CL4+CN4+CP4+CR4+CT4+CV4+CX4+CZ4+DB4+DD4</f>
        <v>0</v>
      </c>
    </row>
    <row r="5" spans="1:110" ht="15.75" customHeight="1" x14ac:dyDescent="0.2">
      <c r="A5" s="172"/>
      <c r="B5" s="173" t="s">
        <v>36</v>
      </c>
      <c r="C5" s="174">
        <v>1</v>
      </c>
      <c r="D5" s="175"/>
      <c r="E5" s="174"/>
      <c r="F5" s="175"/>
      <c r="G5" s="174"/>
      <c r="H5" s="175"/>
      <c r="I5" s="174"/>
      <c r="J5" s="175"/>
      <c r="K5" s="174">
        <v>1</v>
      </c>
      <c r="L5" s="175"/>
      <c r="M5" s="174"/>
      <c r="N5" s="175"/>
      <c r="O5" s="174"/>
      <c r="P5" s="175"/>
      <c r="Q5" s="174"/>
      <c r="R5" s="175"/>
      <c r="S5" s="174"/>
      <c r="T5" s="175"/>
      <c r="U5" s="174"/>
      <c r="V5" s="175"/>
      <c r="W5" s="174"/>
      <c r="X5" s="175"/>
      <c r="Y5" s="174"/>
      <c r="Z5" s="175"/>
      <c r="AA5" s="174"/>
      <c r="AB5" s="175"/>
      <c r="AC5" s="174"/>
      <c r="AD5" s="175"/>
      <c r="AE5" s="174"/>
      <c r="AF5" s="175"/>
      <c r="AG5" s="174"/>
      <c r="AH5" s="175"/>
      <c r="AI5" s="174"/>
      <c r="AJ5" s="175"/>
      <c r="AK5" s="174"/>
      <c r="AL5" s="175"/>
      <c r="AM5" s="174"/>
      <c r="AN5" s="175"/>
      <c r="AO5" s="174"/>
      <c r="AP5" s="175"/>
      <c r="AQ5" s="174"/>
      <c r="AR5" s="175"/>
      <c r="AS5" s="174"/>
      <c r="AT5" s="175"/>
      <c r="AU5" s="174">
        <v>1</v>
      </c>
      <c r="AV5" s="175"/>
      <c r="AW5" s="174"/>
      <c r="AX5" s="175"/>
      <c r="AY5" s="174"/>
      <c r="AZ5" s="175"/>
      <c r="BA5" s="174"/>
      <c r="BB5" s="175"/>
      <c r="BC5" s="174"/>
      <c r="BD5" s="175"/>
      <c r="BE5" s="174"/>
      <c r="BF5" s="175"/>
      <c r="BG5" s="174"/>
      <c r="BH5" s="175"/>
      <c r="BI5" s="174"/>
      <c r="BJ5" s="175"/>
      <c r="BK5" s="174"/>
      <c r="BL5" s="175"/>
      <c r="BM5" s="174"/>
      <c r="BN5" s="175"/>
      <c r="BO5" s="174"/>
      <c r="BP5" s="175"/>
      <c r="BQ5" s="174"/>
      <c r="BR5" s="175"/>
      <c r="BS5" s="174"/>
      <c r="BT5" s="175"/>
      <c r="BU5" s="174"/>
      <c r="BV5" s="175"/>
      <c r="BW5" s="174"/>
      <c r="BX5" s="175"/>
      <c r="BY5" s="174"/>
      <c r="BZ5" s="175"/>
      <c r="CA5" s="174"/>
      <c r="CB5" s="175"/>
      <c r="CC5" s="174"/>
      <c r="CD5" s="175"/>
      <c r="CE5" s="174">
        <v>1</v>
      </c>
      <c r="CF5" s="175"/>
      <c r="CG5" s="174"/>
      <c r="CH5" s="175"/>
      <c r="CI5" s="174"/>
      <c r="CJ5" s="175"/>
      <c r="CK5" s="174"/>
      <c r="CL5" s="175"/>
      <c r="CM5" s="174"/>
      <c r="CN5" s="175"/>
      <c r="CO5" s="174"/>
      <c r="CP5" s="175"/>
      <c r="CQ5" s="174"/>
      <c r="CR5" s="175"/>
      <c r="CS5" s="174">
        <v>1</v>
      </c>
      <c r="CT5" s="175"/>
      <c r="CU5" s="174"/>
      <c r="CV5" s="175"/>
      <c r="CW5" s="174"/>
      <c r="CX5" s="175"/>
      <c r="CY5" s="174"/>
      <c r="CZ5" s="175"/>
      <c r="DA5" s="174"/>
      <c r="DB5" s="175"/>
      <c r="DC5" s="174"/>
      <c r="DD5" s="175"/>
      <c r="DE5" s="174">
        <f t="shared" ref="DE5:DE68" si="0">C5+E5+G5+I5+K5+M5+O5+Q5+S5+U5+W5+Y5+AA5+AC5+AE5+AG5+AI5+AK5+AM5+AO5+AQ5+AS5+AU5+AW5+AY5+BA5+BC5+BE5+BG5+BI5+BK5+BM5+BO5+BQ5+BS5+BU5+BW5+BY5+CA5+CC5+CE5+CG5+CI5+CK5+CM5+CO5+CQ5+CS5+CU5+CW5+CY5+DA5+DC5</f>
        <v>5</v>
      </c>
      <c r="DF5" s="175">
        <f t="shared" ref="DF5:DF68" si="1">D5+F5+H5+J5+L5+N5+P5+R5+T5+V5+X5+Z5+AB5+AD5+AF5+AH5+AJ5+AL5+AN5+AP5+AR5+AT5+AV5+AX5+AZ5+BB5+BD5+BF5+BH5+BJ5+BL5+BN5+BP5+BR5+BT5+BV5+BX5+BZ5+CB5+CD5+CF5+CH5+CJ5+CL5+CN5+CP5+CR5+CT5+CV5+CX5+CZ5+DB5+DD5</f>
        <v>0</v>
      </c>
    </row>
    <row r="6" spans="1:110" ht="15.75" customHeight="1" x14ac:dyDescent="0.2">
      <c r="A6" s="172"/>
      <c r="B6" s="173" t="s">
        <v>37</v>
      </c>
      <c r="C6" s="174">
        <v>1</v>
      </c>
      <c r="D6" s="175"/>
      <c r="E6" s="174">
        <v>3</v>
      </c>
      <c r="F6" s="175"/>
      <c r="G6" s="174">
        <v>2</v>
      </c>
      <c r="H6" s="175"/>
      <c r="I6" s="174"/>
      <c r="J6" s="175"/>
      <c r="K6" s="174">
        <v>2</v>
      </c>
      <c r="L6" s="175"/>
      <c r="M6" s="174">
        <v>12</v>
      </c>
      <c r="N6" s="175"/>
      <c r="O6" s="174">
        <v>5</v>
      </c>
      <c r="P6" s="175"/>
      <c r="Q6" s="174">
        <v>8</v>
      </c>
      <c r="R6" s="175"/>
      <c r="S6" s="174">
        <v>1</v>
      </c>
      <c r="T6" s="175"/>
      <c r="U6" s="174"/>
      <c r="V6" s="175"/>
      <c r="W6" s="174"/>
      <c r="X6" s="175"/>
      <c r="Y6" s="174">
        <v>1</v>
      </c>
      <c r="Z6" s="175"/>
      <c r="AA6" s="174">
        <v>3</v>
      </c>
      <c r="AB6" s="175">
        <v>1</v>
      </c>
      <c r="AC6" s="174"/>
      <c r="AD6" s="175"/>
      <c r="AE6" s="174"/>
      <c r="AF6" s="175"/>
      <c r="AG6" s="174">
        <v>1</v>
      </c>
      <c r="AH6" s="175"/>
      <c r="AI6" s="174"/>
      <c r="AJ6" s="175"/>
      <c r="AK6" s="174">
        <v>1</v>
      </c>
      <c r="AL6" s="175"/>
      <c r="AM6" s="174">
        <v>1</v>
      </c>
      <c r="AN6" s="175"/>
      <c r="AO6" s="174">
        <v>1</v>
      </c>
      <c r="AP6" s="175"/>
      <c r="AQ6" s="174"/>
      <c r="AR6" s="175"/>
      <c r="AS6" s="174"/>
      <c r="AT6" s="175"/>
      <c r="AU6" s="174">
        <v>11</v>
      </c>
      <c r="AV6" s="175"/>
      <c r="AW6" s="174"/>
      <c r="AX6" s="175"/>
      <c r="AY6" s="174">
        <v>1</v>
      </c>
      <c r="AZ6" s="175"/>
      <c r="BA6" s="174">
        <v>1</v>
      </c>
      <c r="BB6" s="175"/>
      <c r="BC6" s="174"/>
      <c r="BD6" s="175"/>
      <c r="BE6" s="174"/>
      <c r="BF6" s="175"/>
      <c r="BG6" s="174">
        <v>9</v>
      </c>
      <c r="BH6" s="175"/>
      <c r="BI6" s="174"/>
      <c r="BJ6" s="175"/>
      <c r="BK6" s="174">
        <v>1</v>
      </c>
      <c r="BL6" s="175"/>
      <c r="BM6" s="174">
        <v>2</v>
      </c>
      <c r="BN6" s="175"/>
      <c r="BO6" s="174">
        <v>11</v>
      </c>
      <c r="BP6" s="175"/>
      <c r="BQ6" s="174">
        <v>1</v>
      </c>
      <c r="BR6" s="175"/>
      <c r="BS6" s="174">
        <v>3</v>
      </c>
      <c r="BT6" s="175"/>
      <c r="BU6" s="174">
        <v>1</v>
      </c>
      <c r="BV6" s="175"/>
      <c r="BW6" s="174">
        <v>9</v>
      </c>
      <c r="BX6" s="175"/>
      <c r="BY6" s="174">
        <v>4</v>
      </c>
      <c r="BZ6" s="175"/>
      <c r="CA6" s="174"/>
      <c r="CB6" s="175"/>
      <c r="CC6" s="174">
        <v>1</v>
      </c>
      <c r="CD6" s="175"/>
      <c r="CE6" s="174">
        <v>27</v>
      </c>
      <c r="CF6" s="175"/>
      <c r="CG6" s="174">
        <v>6</v>
      </c>
      <c r="CH6" s="175"/>
      <c r="CI6" s="174">
        <v>1</v>
      </c>
      <c r="CJ6" s="175"/>
      <c r="CK6" s="174">
        <v>3</v>
      </c>
      <c r="CL6" s="175"/>
      <c r="CM6" s="174">
        <v>5</v>
      </c>
      <c r="CN6" s="175"/>
      <c r="CO6" s="174">
        <v>1</v>
      </c>
      <c r="CP6" s="175"/>
      <c r="CQ6" s="174"/>
      <c r="CR6" s="175"/>
      <c r="CS6" s="174">
        <v>1</v>
      </c>
      <c r="CT6" s="175"/>
      <c r="CU6" s="174">
        <v>3</v>
      </c>
      <c r="CV6" s="175"/>
      <c r="CW6" s="174">
        <v>1</v>
      </c>
      <c r="CX6" s="175"/>
      <c r="CY6" s="174"/>
      <c r="CZ6" s="175"/>
      <c r="DA6" s="174">
        <v>5</v>
      </c>
      <c r="DB6" s="175"/>
      <c r="DC6" s="174"/>
      <c r="DD6" s="175"/>
      <c r="DE6" s="174">
        <f t="shared" si="0"/>
        <v>150</v>
      </c>
      <c r="DF6" s="175">
        <f t="shared" si="1"/>
        <v>1</v>
      </c>
    </row>
    <row r="7" spans="1:110" ht="15.75" customHeight="1" x14ac:dyDescent="0.2">
      <c r="A7" s="172"/>
      <c r="B7" s="173" t="s">
        <v>38</v>
      </c>
      <c r="C7" s="174">
        <v>18</v>
      </c>
      <c r="D7" s="175"/>
      <c r="E7" s="174">
        <v>15</v>
      </c>
      <c r="F7" s="175"/>
      <c r="G7" s="174">
        <v>17</v>
      </c>
      <c r="H7" s="175"/>
      <c r="I7" s="174">
        <v>13</v>
      </c>
      <c r="J7" s="175"/>
      <c r="K7" s="174">
        <v>17</v>
      </c>
      <c r="L7" s="175"/>
      <c r="M7" s="174">
        <v>46</v>
      </c>
      <c r="N7" s="175"/>
      <c r="O7" s="174">
        <v>25</v>
      </c>
      <c r="P7" s="175"/>
      <c r="Q7" s="174">
        <v>45</v>
      </c>
      <c r="R7" s="175"/>
      <c r="S7" s="174">
        <v>8</v>
      </c>
      <c r="T7" s="175"/>
      <c r="U7" s="174">
        <v>4</v>
      </c>
      <c r="V7" s="175"/>
      <c r="W7" s="174">
        <v>14</v>
      </c>
      <c r="X7" s="175"/>
      <c r="Y7" s="174">
        <v>10</v>
      </c>
      <c r="Z7" s="175"/>
      <c r="AA7" s="174">
        <v>45</v>
      </c>
      <c r="AB7" s="175"/>
      <c r="AC7" s="174">
        <v>25</v>
      </c>
      <c r="AD7" s="175"/>
      <c r="AE7" s="174">
        <v>23</v>
      </c>
      <c r="AF7" s="175"/>
      <c r="AG7" s="174">
        <v>19</v>
      </c>
      <c r="AH7" s="175"/>
      <c r="AI7" s="174">
        <v>6</v>
      </c>
      <c r="AJ7" s="175"/>
      <c r="AK7" s="174">
        <v>7</v>
      </c>
      <c r="AL7" s="175"/>
      <c r="AM7" s="174">
        <v>38</v>
      </c>
      <c r="AN7" s="175"/>
      <c r="AO7" s="174">
        <v>3</v>
      </c>
      <c r="AP7" s="175"/>
      <c r="AQ7" s="174">
        <v>27</v>
      </c>
      <c r="AR7" s="175"/>
      <c r="AS7" s="174">
        <v>35</v>
      </c>
      <c r="AT7" s="175"/>
      <c r="AU7" s="174">
        <v>47</v>
      </c>
      <c r="AV7" s="175"/>
      <c r="AW7" s="174">
        <v>14</v>
      </c>
      <c r="AX7" s="175"/>
      <c r="AY7" s="174">
        <v>12</v>
      </c>
      <c r="AZ7" s="175"/>
      <c r="BA7" s="174">
        <v>2</v>
      </c>
      <c r="BB7" s="175"/>
      <c r="BC7" s="174">
        <v>7</v>
      </c>
      <c r="BD7" s="175"/>
      <c r="BE7" s="174">
        <v>25</v>
      </c>
      <c r="BF7" s="175"/>
      <c r="BG7" s="174">
        <v>13</v>
      </c>
      <c r="BH7" s="175"/>
      <c r="BI7" s="174">
        <v>5</v>
      </c>
      <c r="BJ7" s="175"/>
      <c r="BK7" s="174">
        <v>17</v>
      </c>
      <c r="BL7" s="175"/>
      <c r="BM7" s="174">
        <v>13</v>
      </c>
      <c r="BN7" s="175"/>
      <c r="BO7" s="174">
        <v>93</v>
      </c>
      <c r="BP7" s="175"/>
      <c r="BQ7" s="174">
        <v>43</v>
      </c>
      <c r="BR7" s="175"/>
      <c r="BS7" s="174">
        <v>34</v>
      </c>
      <c r="BT7" s="175"/>
      <c r="BU7" s="174">
        <v>19</v>
      </c>
      <c r="BV7" s="175"/>
      <c r="BW7" s="174">
        <v>50</v>
      </c>
      <c r="BX7" s="175"/>
      <c r="BY7" s="174">
        <v>22</v>
      </c>
      <c r="BZ7" s="175">
        <v>3</v>
      </c>
      <c r="CA7" s="174">
        <v>12</v>
      </c>
      <c r="CB7" s="175"/>
      <c r="CC7" s="174">
        <v>67</v>
      </c>
      <c r="CD7" s="175"/>
      <c r="CE7" s="174">
        <v>25</v>
      </c>
      <c r="CF7" s="175"/>
      <c r="CG7" s="174">
        <v>29</v>
      </c>
      <c r="CH7" s="175"/>
      <c r="CI7" s="174">
        <v>17</v>
      </c>
      <c r="CJ7" s="175"/>
      <c r="CK7" s="174">
        <v>18</v>
      </c>
      <c r="CL7" s="175"/>
      <c r="CM7" s="174">
        <v>23</v>
      </c>
      <c r="CN7" s="175">
        <v>1</v>
      </c>
      <c r="CO7" s="174">
        <v>15</v>
      </c>
      <c r="CP7" s="175"/>
      <c r="CQ7" s="174">
        <v>21</v>
      </c>
      <c r="CR7" s="175"/>
      <c r="CS7" s="174">
        <v>22</v>
      </c>
      <c r="CT7" s="175"/>
      <c r="CU7" s="174">
        <v>3</v>
      </c>
      <c r="CV7" s="175"/>
      <c r="CW7" s="174">
        <v>28</v>
      </c>
      <c r="CX7" s="175"/>
      <c r="CY7" s="174">
        <v>17</v>
      </c>
      <c r="CZ7" s="175"/>
      <c r="DA7" s="174">
        <v>15</v>
      </c>
      <c r="DB7" s="175"/>
      <c r="DC7" s="174"/>
      <c r="DD7" s="175"/>
      <c r="DE7" s="174">
        <f t="shared" si="0"/>
        <v>1188</v>
      </c>
      <c r="DF7" s="175">
        <f t="shared" si="1"/>
        <v>4</v>
      </c>
    </row>
    <row r="8" spans="1:110" ht="15.75" customHeight="1" x14ac:dyDescent="0.2">
      <c r="A8" s="172"/>
      <c r="B8" s="173" t="s">
        <v>39</v>
      </c>
      <c r="C8" s="174"/>
      <c r="D8" s="175"/>
      <c r="E8" s="174">
        <v>48</v>
      </c>
      <c r="F8" s="175"/>
      <c r="G8" s="174">
        <v>63</v>
      </c>
      <c r="H8" s="175"/>
      <c r="I8" s="174">
        <v>48</v>
      </c>
      <c r="J8" s="175"/>
      <c r="K8" s="174">
        <v>12</v>
      </c>
      <c r="L8" s="175"/>
      <c r="M8" s="174">
        <v>35</v>
      </c>
      <c r="N8" s="175">
        <v>1</v>
      </c>
      <c r="O8" s="174"/>
      <c r="P8" s="175"/>
      <c r="Q8" s="174">
        <v>100</v>
      </c>
      <c r="R8" s="175"/>
      <c r="S8" s="174"/>
      <c r="T8" s="175"/>
      <c r="U8" s="174">
        <v>69</v>
      </c>
      <c r="V8" s="175"/>
      <c r="W8" s="174">
        <v>66</v>
      </c>
      <c r="X8" s="175"/>
      <c r="Y8" s="174"/>
      <c r="Z8" s="175"/>
      <c r="AA8" s="174"/>
      <c r="AB8" s="175"/>
      <c r="AC8" s="174">
        <v>60</v>
      </c>
      <c r="AD8" s="175"/>
      <c r="AE8" s="174">
        <v>49</v>
      </c>
      <c r="AF8" s="175"/>
      <c r="AG8" s="174">
        <v>69</v>
      </c>
      <c r="AH8" s="175"/>
      <c r="AI8" s="174">
        <v>41</v>
      </c>
      <c r="AJ8" s="175"/>
      <c r="AK8" s="174"/>
      <c r="AL8" s="175"/>
      <c r="AM8" s="174">
        <v>80</v>
      </c>
      <c r="AN8" s="175"/>
      <c r="AO8" s="174">
        <v>71</v>
      </c>
      <c r="AP8" s="175"/>
      <c r="AQ8" s="174">
        <v>27</v>
      </c>
      <c r="AR8" s="175"/>
      <c r="AS8" s="174">
        <v>45</v>
      </c>
      <c r="AT8" s="175"/>
      <c r="AU8" s="174">
        <v>2</v>
      </c>
      <c r="AV8" s="175"/>
      <c r="AW8" s="174">
        <v>59</v>
      </c>
      <c r="AX8" s="175"/>
      <c r="AY8" s="174">
        <v>62</v>
      </c>
      <c r="AZ8" s="175"/>
      <c r="BA8" s="174">
        <v>4</v>
      </c>
      <c r="BB8" s="175"/>
      <c r="BC8" s="174">
        <v>6</v>
      </c>
      <c r="BD8" s="175">
        <v>1</v>
      </c>
      <c r="BE8" s="174">
        <v>47</v>
      </c>
      <c r="BF8" s="175"/>
      <c r="BG8" s="174">
        <v>6</v>
      </c>
      <c r="BH8" s="175"/>
      <c r="BI8" s="174">
        <v>95</v>
      </c>
      <c r="BJ8" s="175"/>
      <c r="BK8" s="174">
        <v>90</v>
      </c>
      <c r="BL8" s="175"/>
      <c r="BM8" s="174">
        <v>80</v>
      </c>
      <c r="BN8" s="175"/>
      <c r="BO8" s="174"/>
      <c r="BP8" s="175"/>
      <c r="BQ8" s="174">
        <v>70</v>
      </c>
      <c r="BR8" s="175"/>
      <c r="BS8" s="174">
        <v>32</v>
      </c>
      <c r="BT8" s="175"/>
      <c r="BU8" s="174"/>
      <c r="BV8" s="175"/>
      <c r="BW8" s="174">
        <v>134</v>
      </c>
      <c r="BX8" s="175">
        <v>5</v>
      </c>
      <c r="BY8" s="174">
        <v>11</v>
      </c>
      <c r="BZ8" s="175"/>
      <c r="CA8" s="174">
        <v>87</v>
      </c>
      <c r="CB8" s="175"/>
      <c r="CC8" s="174">
        <v>301</v>
      </c>
      <c r="CD8" s="175">
        <v>3</v>
      </c>
      <c r="CE8" s="174">
        <v>6</v>
      </c>
      <c r="CF8" s="175"/>
      <c r="CG8" s="174">
        <v>24</v>
      </c>
      <c r="CH8" s="175"/>
      <c r="CI8" s="174">
        <v>99</v>
      </c>
      <c r="CJ8" s="175"/>
      <c r="CK8" s="174">
        <v>42</v>
      </c>
      <c r="CL8" s="175"/>
      <c r="CM8" s="174">
        <v>33</v>
      </c>
      <c r="CN8" s="175"/>
      <c r="CO8" s="174">
        <v>30</v>
      </c>
      <c r="CP8" s="175"/>
      <c r="CQ8" s="174">
        <v>82</v>
      </c>
      <c r="CR8" s="175"/>
      <c r="CS8" s="174">
        <v>36</v>
      </c>
      <c r="CT8" s="175"/>
      <c r="CU8" s="174">
        <v>66</v>
      </c>
      <c r="CV8" s="175"/>
      <c r="CW8" s="174">
        <v>56</v>
      </c>
      <c r="CX8" s="175"/>
      <c r="CY8" s="174">
        <v>13</v>
      </c>
      <c r="CZ8" s="175"/>
      <c r="DA8" s="174">
        <v>44</v>
      </c>
      <c r="DB8" s="175"/>
      <c r="DC8" s="174"/>
      <c r="DD8" s="175"/>
      <c r="DE8" s="174">
        <f t="shared" si="0"/>
        <v>2500</v>
      </c>
      <c r="DF8" s="175">
        <f t="shared" si="1"/>
        <v>10</v>
      </c>
    </row>
    <row r="9" spans="1:110" ht="15.75" customHeight="1" x14ac:dyDescent="0.2">
      <c r="A9" s="172"/>
      <c r="B9" s="173" t="s">
        <v>40</v>
      </c>
      <c r="C9" s="174">
        <v>6</v>
      </c>
      <c r="D9" s="175"/>
      <c r="E9" s="174">
        <v>3</v>
      </c>
      <c r="F9" s="175"/>
      <c r="G9" s="174"/>
      <c r="H9" s="175"/>
      <c r="I9" s="174">
        <v>1</v>
      </c>
      <c r="J9" s="175"/>
      <c r="K9" s="174"/>
      <c r="L9" s="175"/>
      <c r="M9" s="174"/>
      <c r="N9" s="175"/>
      <c r="O9" s="174">
        <v>1</v>
      </c>
      <c r="P9" s="175"/>
      <c r="Q9" s="174"/>
      <c r="R9" s="175"/>
      <c r="S9" s="174"/>
      <c r="T9" s="175"/>
      <c r="U9" s="174"/>
      <c r="V9" s="175"/>
      <c r="W9" s="174"/>
      <c r="X9" s="175"/>
      <c r="Y9" s="174"/>
      <c r="Z9" s="175"/>
      <c r="AA9" s="174">
        <v>6</v>
      </c>
      <c r="AB9" s="175"/>
      <c r="AC9" s="174"/>
      <c r="AD9" s="175"/>
      <c r="AE9" s="174"/>
      <c r="AF9" s="175"/>
      <c r="AG9" s="174"/>
      <c r="AH9" s="175"/>
      <c r="AI9" s="174">
        <v>3</v>
      </c>
      <c r="AJ9" s="175"/>
      <c r="AK9" s="174"/>
      <c r="AL9" s="175"/>
      <c r="AM9" s="174"/>
      <c r="AN9" s="175"/>
      <c r="AO9" s="174"/>
      <c r="AP9" s="175"/>
      <c r="AQ9" s="174">
        <v>1</v>
      </c>
      <c r="AR9" s="175"/>
      <c r="AS9" s="174"/>
      <c r="AT9" s="175"/>
      <c r="AU9" s="174"/>
      <c r="AV9" s="175"/>
      <c r="AW9" s="174">
        <v>2</v>
      </c>
      <c r="AX9" s="175"/>
      <c r="AY9" s="174"/>
      <c r="AZ9" s="175"/>
      <c r="BA9" s="174"/>
      <c r="BB9" s="175"/>
      <c r="BC9" s="174"/>
      <c r="BD9" s="175"/>
      <c r="BE9" s="174"/>
      <c r="BF9" s="175"/>
      <c r="BG9" s="174"/>
      <c r="BH9" s="175"/>
      <c r="BI9" s="174">
        <v>1</v>
      </c>
      <c r="BJ9" s="175"/>
      <c r="BK9" s="174"/>
      <c r="BL9" s="175"/>
      <c r="BM9" s="174"/>
      <c r="BN9" s="175"/>
      <c r="BO9" s="174">
        <v>1</v>
      </c>
      <c r="BP9" s="175"/>
      <c r="BQ9" s="174"/>
      <c r="BR9" s="175"/>
      <c r="BS9" s="174"/>
      <c r="BT9" s="175"/>
      <c r="BU9" s="174"/>
      <c r="BV9" s="175"/>
      <c r="BW9" s="174"/>
      <c r="BX9" s="175"/>
      <c r="BY9" s="174"/>
      <c r="BZ9" s="175"/>
      <c r="CA9" s="174"/>
      <c r="CB9" s="175"/>
      <c r="CC9" s="174">
        <v>2</v>
      </c>
      <c r="CD9" s="175"/>
      <c r="CE9" s="174">
        <v>2</v>
      </c>
      <c r="CF9" s="175"/>
      <c r="CG9" s="174"/>
      <c r="CH9" s="175"/>
      <c r="CI9" s="174">
        <v>1</v>
      </c>
      <c r="CJ9" s="175"/>
      <c r="CK9" s="174">
        <v>3</v>
      </c>
      <c r="CL9" s="175"/>
      <c r="CM9" s="174">
        <v>1</v>
      </c>
      <c r="CN9" s="175"/>
      <c r="CO9" s="174"/>
      <c r="CP9" s="175"/>
      <c r="CQ9" s="174"/>
      <c r="CR9" s="175"/>
      <c r="CS9" s="174"/>
      <c r="CT9" s="175"/>
      <c r="CU9" s="174"/>
      <c r="CV9" s="175"/>
      <c r="CW9" s="174">
        <v>2</v>
      </c>
      <c r="CX9" s="175"/>
      <c r="CY9" s="174">
        <v>10</v>
      </c>
      <c r="CZ9" s="175"/>
      <c r="DA9" s="174"/>
      <c r="DB9" s="175"/>
      <c r="DC9" s="174"/>
      <c r="DD9" s="175"/>
      <c r="DE9" s="174">
        <f t="shared" si="0"/>
        <v>46</v>
      </c>
      <c r="DF9" s="175">
        <f t="shared" si="1"/>
        <v>0</v>
      </c>
    </row>
    <row r="10" spans="1:110" ht="15.75" customHeight="1" x14ac:dyDescent="0.2">
      <c r="A10" s="172"/>
      <c r="B10" s="173" t="s">
        <v>41</v>
      </c>
      <c r="C10" s="174">
        <v>24</v>
      </c>
      <c r="D10" s="175"/>
      <c r="E10" s="174"/>
      <c r="F10" s="175"/>
      <c r="G10" s="174"/>
      <c r="H10" s="175"/>
      <c r="I10" s="174">
        <v>2</v>
      </c>
      <c r="J10" s="175"/>
      <c r="K10" s="174">
        <v>17</v>
      </c>
      <c r="L10" s="175"/>
      <c r="M10" s="174"/>
      <c r="N10" s="175"/>
      <c r="O10" s="174"/>
      <c r="P10" s="175"/>
      <c r="Q10" s="174"/>
      <c r="R10" s="175"/>
      <c r="S10" s="174">
        <v>65</v>
      </c>
      <c r="T10" s="175"/>
      <c r="U10" s="174">
        <v>3</v>
      </c>
      <c r="V10" s="175"/>
      <c r="W10" s="174"/>
      <c r="X10" s="175"/>
      <c r="Y10" s="174">
        <v>62</v>
      </c>
      <c r="Z10" s="175"/>
      <c r="AA10" s="174">
        <v>36</v>
      </c>
      <c r="AB10" s="175"/>
      <c r="AC10" s="174"/>
      <c r="AD10" s="175"/>
      <c r="AE10" s="174"/>
      <c r="AF10" s="175"/>
      <c r="AG10" s="174"/>
      <c r="AH10" s="175"/>
      <c r="AI10" s="174"/>
      <c r="AJ10" s="175"/>
      <c r="AK10" s="174">
        <v>34</v>
      </c>
      <c r="AL10" s="175"/>
      <c r="AM10" s="174"/>
      <c r="AN10" s="175"/>
      <c r="AO10" s="174"/>
      <c r="AP10" s="175"/>
      <c r="AQ10" s="174">
        <v>1</v>
      </c>
      <c r="AR10" s="175"/>
      <c r="AS10" s="174"/>
      <c r="AT10" s="175"/>
      <c r="AU10" s="174"/>
      <c r="AV10" s="175"/>
      <c r="AW10" s="174"/>
      <c r="AX10" s="175"/>
      <c r="AY10" s="174">
        <v>2</v>
      </c>
      <c r="AZ10" s="175"/>
      <c r="BA10" s="174"/>
      <c r="BB10" s="175"/>
      <c r="BC10" s="174"/>
      <c r="BD10" s="175"/>
      <c r="BE10" s="174"/>
      <c r="BF10" s="175"/>
      <c r="BG10" s="174"/>
      <c r="BH10" s="175"/>
      <c r="BI10" s="174"/>
      <c r="BJ10" s="175"/>
      <c r="BK10" s="174"/>
      <c r="BL10" s="175"/>
      <c r="BM10" s="174"/>
      <c r="BN10" s="175"/>
      <c r="BO10" s="174">
        <v>12</v>
      </c>
      <c r="BP10" s="175"/>
      <c r="BQ10" s="174"/>
      <c r="BR10" s="175"/>
      <c r="BS10" s="174"/>
      <c r="BT10" s="175"/>
      <c r="BU10" s="174"/>
      <c r="BV10" s="175"/>
      <c r="BW10" s="174"/>
      <c r="BX10" s="175"/>
      <c r="BY10" s="174"/>
      <c r="BZ10" s="175"/>
      <c r="CA10" s="174"/>
      <c r="CB10" s="175"/>
      <c r="CC10" s="174">
        <v>3</v>
      </c>
      <c r="CD10" s="175"/>
      <c r="CE10" s="174"/>
      <c r="CF10" s="175"/>
      <c r="CG10" s="174"/>
      <c r="CH10" s="175"/>
      <c r="CI10" s="174"/>
      <c r="CJ10" s="175"/>
      <c r="CK10" s="174"/>
      <c r="CL10" s="175"/>
      <c r="CM10" s="174"/>
      <c r="CN10" s="175"/>
      <c r="CO10" s="174"/>
      <c r="CP10" s="175"/>
      <c r="CQ10" s="174"/>
      <c r="CR10" s="175"/>
      <c r="CS10" s="174"/>
      <c r="CT10" s="175"/>
      <c r="CU10" s="174"/>
      <c r="CV10" s="175"/>
      <c r="CW10" s="174"/>
      <c r="CX10" s="175"/>
      <c r="CY10" s="174"/>
      <c r="CZ10" s="175"/>
      <c r="DA10" s="174"/>
      <c r="DB10" s="175"/>
      <c r="DC10" s="174"/>
      <c r="DD10" s="175"/>
      <c r="DE10" s="174">
        <f t="shared" si="0"/>
        <v>261</v>
      </c>
      <c r="DF10" s="175">
        <f t="shared" si="1"/>
        <v>0</v>
      </c>
    </row>
    <row r="11" spans="1:110" ht="15.75" customHeight="1" x14ac:dyDescent="0.2">
      <c r="A11" s="172"/>
      <c r="B11" s="173" t="s">
        <v>42</v>
      </c>
      <c r="C11" s="174"/>
      <c r="D11" s="175"/>
      <c r="E11" s="174"/>
      <c r="F11" s="175"/>
      <c r="G11" s="174"/>
      <c r="H11" s="175"/>
      <c r="I11" s="174"/>
      <c r="J11" s="175"/>
      <c r="K11" s="174">
        <v>2</v>
      </c>
      <c r="L11" s="175"/>
      <c r="M11" s="174"/>
      <c r="N11" s="175"/>
      <c r="O11" s="174"/>
      <c r="P11" s="175"/>
      <c r="Q11" s="174"/>
      <c r="R11" s="175"/>
      <c r="S11" s="174"/>
      <c r="T11" s="175"/>
      <c r="U11" s="174"/>
      <c r="V11" s="175"/>
      <c r="W11" s="174">
        <v>10</v>
      </c>
      <c r="X11" s="175"/>
      <c r="Y11" s="174"/>
      <c r="Z11" s="175"/>
      <c r="AA11" s="174"/>
      <c r="AB11" s="175"/>
      <c r="AC11" s="174"/>
      <c r="AD11" s="175"/>
      <c r="AE11" s="174"/>
      <c r="AF11" s="175"/>
      <c r="AG11" s="174"/>
      <c r="AH11" s="175"/>
      <c r="AI11" s="174"/>
      <c r="AJ11" s="175"/>
      <c r="AK11" s="174"/>
      <c r="AL11" s="175"/>
      <c r="AM11" s="174"/>
      <c r="AN11" s="175"/>
      <c r="AO11" s="174"/>
      <c r="AP11" s="175"/>
      <c r="AQ11" s="174"/>
      <c r="AR11" s="175"/>
      <c r="AS11" s="174"/>
      <c r="AT11" s="175"/>
      <c r="AU11" s="174"/>
      <c r="AV11" s="175"/>
      <c r="AW11" s="174"/>
      <c r="AX11" s="175"/>
      <c r="AY11" s="174"/>
      <c r="AZ11" s="175"/>
      <c r="BA11" s="174"/>
      <c r="BB11" s="175"/>
      <c r="BC11" s="174"/>
      <c r="BD11" s="175"/>
      <c r="BE11" s="174"/>
      <c r="BF11" s="175"/>
      <c r="BG11" s="174"/>
      <c r="BH11" s="175"/>
      <c r="BI11" s="174"/>
      <c r="BJ11" s="175"/>
      <c r="BK11" s="174"/>
      <c r="BL11" s="175"/>
      <c r="BM11" s="174"/>
      <c r="BN11" s="175"/>
      <c r="BO11" s="174"/>
      <c r="BP11" s="175"/>
      <c r="BQ11" s="174"/>
      <c r="BR11" s="175"/>
      <c r="BS11" s="174"/>
      <c r="BT11" s="175"/>
      <c r="BU11" s="174"/>
      <c r="BV11" s="175"/>
      <c r="BW11" s="174"/>
      <c r="BX11" s="175"/>
      <c r="BY11" s="174"/>
      <c r="BZ11" s="175"/>
      <c r="CA11" s="174"/>
      <c r="CB11" s="175"/>
      <c r="CC11" s="174"/>
      <c r="CD11" s="175"/>
      <c r="CE11" s="174"/>
      <c r="CF11" s="175"/>
      <c r="CG11" s="174"/>
      <c r="CH11" s="175"/>
      <c r="CI11" s="174"/>
      <c r="CJ11" s="175"/>
      <c r="CK11" s="174"/>
      <c r="CL11" s="175"/>
      <c r="CM11" s="174"/>
      <c r="CN11" s="175"/>
      <c r="CO11" s="174"/>
      <c r="CP11" s="175"/>
      <c r="CQ11" s="174"/>
      <c r="CR11" s="175"/>
      <c r="CS11" s="174"/>
      <c r="CT11" s="175"/>
      <c r="CU11" s="174"/>
      <c r="CV11" s="175"/>
      <c r="CW11" s="174"/>
      <c r="CX11" s="175"/>
      <c r="CY11" s="174"/>
      <c r="CZ11" s="175"/>
      <c r="DA11" s="174"/>
      <c r="DB11" s="175"/>
      <c r="DC11" s="174"/>
      <c r="DD11" s="175"/>
      <c r="DE11" s="174">
        <f t="shared" si="0"/>
        <v>12</v>
      </c>
      <c r="DF11" s="175">
        <f t="shared" si="1"/>
        <v>0</v>
      </c>
    </row>
    <row r="12" spans="1:110" ht="15.75" customHeight="1" x14ac:dyDescent="0.2">
      <c r="A12" s="172"/>
      <c r="B12" s="173" t="s">
        <v>43</v>
      </c>
      <c r="C12" s="174"/>
      <c r="D12" s="175"/>
      <c r="E12" s="174"/>
      <c r="F12" s="175"/>
      <c r="G12" s="174">
        <v>6</v>
      </c>
      <c r="H12" s="175"/>
      <c r="I12" s="174"/>
      <c r="J12" s="175"/>
      <c r="K12" s="174"/>
      <c r="L12" s="175"/>
      <c r="M12" s="174"/>
      <c r="N12" s="175"/>
      <c r="O12" s="174">
        <v>18</v>
      </c>
      <c r="P12" s="175"/>
      <c r="Q12" s="174"/>
      <c r="R12" s="175"/>
      <c r="S12" s="174"/>
      <c r="T12" s="175"/>
      <c r="U12" s="174"/>
      <c r="V12" s="175"/>
      <c r="W12" s="174">
        <v>1</v>
      </c>
      <c r="X12" s="175"/>
      <c r="Y12" s="174"/>
      <c r="Z12" s="175"/>
      <c r="AA12" s="174"/>
      <c r="AB12" s="175"/>
      <c r="AC12" s="174">
        <v>1</v>
      </c>
      <c r="AD12" s="175"/>
      <c r="AE12" s="174">
        <v>4</v>
      </c>
      <c r="AF12" s="175"/>
      <c r="AG12" s="174">
        <v>3</v>
      </c>
      <c r="AH12" s="175"/>
      <c r="AI12" s="174">
        <v>9</v>
      </c>
      <c r="AJ12" s="175"/>
      <c r="AK12" s="174"/>
      <c r="AL12" s="175"/>
      <c r="AM12" s="174">
        <v>12</v>
      </c>
      <c r="AN12" s="175"/>
      <c r="AO12" s="174"/>
      <c r="AP12" s="175"/>
      <c r="AQ12" s="174">
        <v>1</v>
      </c>
      <c r="AR12" s="175"/>
      <c r="AS12" s="174"/>
      <c r="AT12" s="175"/>
      <c r="AU12" s="174"/>
      <c r="AV12" s="175"/>
      <c r="AW12" s="174"/>
      <c r="AX12" s="175"/>
      <c r="AY12" s="174">
        <v>1</v>
      </c>
      <c r="AZ12" s="175"/>
      <c r="BA12" s="174">
        <v>4</v>
      </c>
      <c r="BB12" s="175"/>
      <c r="BC12" s="174">
        <v>1</v>
      </c>
      <c r="BD12" s="175"/>
      <c r="BE12" s="174">
        <v>1</v>
      </c>
      <c r="BF12" s="175"/>
      <c r="BG12" s="174">
        <v>15</v>
      </c>
      <c r="BH12" s="175"/>
      <c r="BI12" s="174"/>
      <c r="BJ12" s="175"/>
      <c r="BK12" s="174"/>
      <c r="BL12" s="175"/>
      <c r="BM12" s="174">
        <v>1</v>
      </c>
      <c r="BN12" s="175"/>
      <c r="BO12" s="174">
        <v>22</v>
      </c>
      <c r="BP12" s="175"/>
      <c r="BQ12" s="174"/>
      <c r="BR12" s="175"/>
      <c r="BS12" s="174">
        <v>6</v>
      </c>
      <c r="BT12" s="175"/>
      <c r="BU12" s="174"/>
      <c r="BV12" s="175"/>
      <c r="BW12" s="174">
        <v>12</v>
      </c>
      <c r="BX12" s="175"/>
      <c r="BY12" s="174"/>
      <c r="BZ12" s="175"/>
      <c r="CA12" s="174"/>
      <c r="CB12" s="175"/>
      <c r="CC12" s="174">
        <v>5</v>
      </c>
      <c r="CD12" s="175"/>
      <c r="CE12" s="174"/>
      <c r="CF12" s="175"/>
      <c r="CG12" s="174">
        <v>24</v>
      </c>
      <c r="CH12" s="175"/>
      <c r="CI12" s="174"/>
      <c r="CJ12" s="175"/>
      <c r="CK12" s="174">
        <v>4</v>
      </c>
      <c r="CL12" s="175"/>
      <c r="CM12" s="174">
        <v>20</v>
      </c>
      <c r="CN12" s="175"/>
      <c r="CO12" s="174"/>
      <c r="CP12" s="175"/>
      <c r="CQ12" s="174">
        <v>4</v>
      </c>
      <c r="CR12" s="175"/>
      <c r="CS12" s="174">
        <v>5</v>
      </c>
      <c r="CT12" s="175"/>
      <c r="CU12" s="174">
        <v>2</v>
      </c>
      <c r="CV12" s="175"/>
      <c r="CW12" s="174">
        <v>3</v>
      </c>
      <c r="CX12" s="175"/>
      <c r="CY12" s="174"/>
      <c r="CZ12" s="175"/>
      <c r="DA12" s="174"/>
      <c r="DB12" s="175"/>
      <c r="DC12" s="174"/>
      <c r="DD12" s="175"/>
      <c r="DE12" s="174">
        <f t="shared" si="0"/>
        <v>185</v>
      </c>
      <c r="DF12" s="175">
        <f t="shared" si="1"/>
        <v>0</v>
      </c>
    </row>
    <row r="13" spans="1:110" ht="15.75" customHeight="1" x14ac:dyDescent="0.2">
      <c r="A13" s="172"/>
      <c r="B13" s="173" t="s">
        <v>44</v>
      </c>
      <c r="C13" s="174">
        <v>1</v>
      </c>
      <c r="D13" s="175"/>
      <c r="E13" s="174"/>
      <c r="F13" s="175"/>
      <c r="G13" s="174"/>
      <c r="H13" s="175"/>
      <c r="I13" s="174">
        <v>1</v>
      </c>
      <c r="J13" s="175"/>
      <c r="K13" s="174"/>
      <c r="L13" s="175"/>
      <c r="M13" s="174">
        <v>2</v>
      </c>
      <c r="N13" s="175"/>
      <c r="O13" s="174">
        <v>1</v>
      </c>
      <c r="P13" s="175"/>
      <c r="Q13" s="174">
        <v>2</v>
      </c>
      <c r="R13" s="175"/>
      <c r="S13" s="174"/>
      <c r="T13" s="175"/>
      <c r="U13" s="174"/>
      <c r="V13" s="175"/>
      <c r="W13" s="174"/>
      <c r="X13" s="175"/>
      <c r="Y13" s="174"/>
      <c r="Z13" s="175"/>
      <c r="AA13" s="174"/>
      <c r="AB13" s="175"/>
      <c r="AC13" s="174"/>
      <c r="AD13" s="175"/>
      <c r="AE13" s="174"/>
      <c r="AF13" s="175"/>
      <c r="AG13" s="174"/>
      <c r="AH13" s="175"/>
      <c r="AI13" s="174"/>
      <c r="AJ13" s="175"/>
      <c r="AK13" s="174"/>
      <c r="AL13" s="175"/>
      <c r="AM13" s="174"/>
      <c r="AN13" s="175"/>
      <c r="AO13" s="174"/>
      <c r="AP13" s="175"/>
      <c r="AQ13" s="174"/>
      <c r="AR13" s="175"/>
      <c r="AS13" s="174">
        <v>2</v>
      </c>
      <c r="AT13" s="175"/>
      <c r="AU13" s="174"/>
      <c r="AV13" s="175"/>
      <c r="AW13" s="174">
        <v>1</v>
      </c>
      <c r="AX13" s="175"/>
      <c r="AY13" s="174"/>
      <c r="AZ13" s="175"/>
      <c r="BA13" s="174"/>
      <c r="BB13" s="175"/>
      <c r="BC13" s="174"/>
      <c r="BD13" s="175"/>
      <c r="BE13" s="174">
        <v>2</v>
      </c>
      <c r="BF13" s="175"/>
      <c r="BG13" s="174"/>
      <c r="BH13" s="175"/>
      <c r="BI13" s="174"/>
      <c r="BJ13" s="175"/>
      <c r="BK13" s="174"/>
      <c r="BL13" s="175"/>
      <c r="BM13" s="174"/>
      <c r="BN13" s="175"/>
      <c r="BO13" s="174">
        <v>5</v>
      </c>
      <c r="BP13" s="175"/>
      <c r="BQ13" s="174">
        <v>1</v>
      </c>
      <c r="BR13" s="175"/>
      <c r="BS13" s="174">
        <v>2</v>
      </c>
      <c r="BT13" s="175"/>
      <c r="BU13" s="174"/>
      <c r="BV13" s="175"/>
      <c r="BW13" s="174">
        <v>1</v>
      </c>
      <c r="BX13" s="175"/>
      <c r="BY13" s="174">
        <v>3</v>
      </c>
      <c r="BZ13" s="175"/>
      <c r="CA13" s="174"/>
      <c r="CB13" s="175"/>
      <c r="CC13" s="174"/>
      <c r="CD13" s="175"/>
      <c r="CE13" s="174"/>
      <c r="CF13" s="175"/>
      <c r="CG13" s="174"/>
      <c r="CH13" s="175"/>
      <c r="CI13" s="174"/>
      <c r="CJ13" s="175"/>
      <c r="CK13" s="174">
        <v>1</v>
      </c>
      <c r="CL13" s="175"/>
      <c r="CM13" s="174">
        <v>1</v>
      </c>
      <c r="CN13" s="175"/>
      <c r="CO13" s="174">
        <v>2</v>
      </c>
      <c r="CP13" s="175"/>
      <c r="CQ13" s="174">
        <v>2</v>
      </c>
      <c r="CR13" s="175"/>
      <c r="CS13" s="174"/>
      <c r="CT13" s="175"/>
      <c r="CU13" s="174">
        <v>16</v>
      </c>
      <c r="CV13" s="175">
        <v>11</v>
      </c>
      <c r="CW13" s="174">
        <v>2</v>
      </c>
      <c r="CX13" s="175"/>
      <c r="CY13" s="174"/>
      <c r="CZ13" s="175"/>
      <c r="DA13" s="174">
        <v>1</v>
      </c>
      <c r="DB13" s="175"/>
      <c r="DC13" s="174"/>
      <c r="DD13" s="175"/>
      <c r="DE13" s="174">
        <f t="shared" si="0"/>
        <v>49</v>
      </c>
      <c r="DF13" s="175">
        <f t="shared" si="1"/>
        <v>11</v>
      </c>
    </row>
    <row r="14" spans="1:110" ht="15.75" customHeight="1" x14ac:dyDescent="0.2">
      <c r="A14" s="172"/>
      <c r="B14" s="173" t="s">
        <v>45</v>
      </c>
      <c r="C14" s="174">
        <v>18</v>
      </c>
      <c r="D14" s="175">
        <v>2</v>
      </c>
      <c r="E14" s="174">
        <v>14</v>
      </c>
      <c r="F14" s="175">
        <v>6</v>
      </c>
      <c r="G14" s="174">
        <v>6</v>
      </c>
      <c r="H14" s="175">
        <v>2</v>
      </c>
      <c r="I14" s="174">
        <v>17</v>
      </c>
      <c r="J14" s="175"/>
      <c r="K14" s="174"/>
      <c r="L14" s="175">
        <v>2</v>
      </c>
      <c r="M14" s="174">
        <v>4</v>
      </c>
      <c r="N14" s="175">
        <v>4</v>
      </c>
      <c r="O14" s="174">
        <v>48</v>
      </c>
      <c r="P14" s="175">
        <v>27</v>
      </c>
      <c r="Q14" s="174">
        <v>24</v>
      </c>
      <c r="R14" s="175">
        <v>5</v>
      </c>
      <c r="S14" s="174">
        <v>9</v>
      </c>
      <c r="T14" s="175"/>
      <c r="U14" s="174">
        <v>11</v>
      </c>
      <c r="V14" s="175"/>
      <c r="W14" s="174"/>
      <c r="X14" s="175"/>
      <c r="Y14" s="174">
        <v>13</v>
      </c>
      <c r="Z14" s="175">
        <v>2</v>
      </c>
      <c r="AA14" s="174"/>
      <c r="AB14" s="175"/>
      <c r="AC14" s="174">
        <v>15</v>
      </c>
      <c r="AD14" s="175"/>
      <c r="AE14" s="174">
        <v>20</v>
      </c>
      <c r="AF14" s="175"/>
      <c r="AG14" s="174">
        <v>3</v>
      </c>
      <c r="AH14" s="175"/>
      <c r="AI14" s="174">
        <v>5</v>
      </c>
      <c r="AJ14" s="175">
        <v>12</v>
      </c>
      <c r="AK14" s="174">
        <v>45</v>
      </c>
      <c r="AL14" s="175">
        <v>4</v>
      </c>
      <c r="AM14" s="174">
        <v>16</v>
      </c>
      <c r="AN14" s="175">
        <v>1</v>
      </c>
      <c r="AO14" s="174">
        <v>4</v>
      </c>
      <c r="AP14" s="175"/>
      <c r="AQ14" s="174">
        <v>31</v>
      </c>
      <c r="AR14" s="175">
        <v>2</v>
      </c>
      <c r="AS14" s="174">
        <v>5</v>
      </c>
      <c r="AT14" s="175"/>
      <c r="AU14" s="174">
        <v>14</v>
      </c>
      <c r="AV14" s="175"/>
      <c r="AW14" s="174">
        <v>5</v>
      </c>
      <c r="AX14" s="175"/>
      <c r="AY14" s="174">
        <v>5</v>
      </c>
      <c r="AZ14" s="175"/>
      <c r="BA14" s="174">
        <v>32</v>
      </c>
      <c r="BB14" s="175">
        <v>55</v>
      </c>
      <c r="BC14" s="174">
        <v>11</v>
      </c>
      <c r="BD14" s="175">
        <v>5</v>
      </c>
      <c r="BE14" s="174">
        <v>17</v>
      </c>
      <c r="BF14" s="175"/>
      <c r="BG14" s="174">
        <v>5</v>
      </c>
      <c r="BH14" s="175">
        <v>6</v>
      </c>
      <c r="BI14" s="174"/>
      <c r="BJ14" s="175"/>
      <c r="BK14" s="174">
        <v>3</v>
      </c>
      <c r="BL14" s="175">
        <v>3</v>
      </c>
      <c r="BM14" s="174">
        <v>19</v>
      </c>
      <c r="BN14" s="175">
        <v>3</v>
      </c>
      <c r="BO14" s="174">
        <v>15</v>
      </c>
      <c r="BP14" s="175">
        <v>8</v>
      </c>
      <c r="BQ14" s="174"/>
      <c r="BR14" s="175"/>
      <c r="BS14" s="174">
        <v>2</v>
      </c>
      <c r="BT14" s="175">
        <v>5</v>
      </c>
      <c r="BU14" s="174">
        <v>16</v>
      </c>
      <c r="BV14" s="175">
        <v>2</v>
      </c>
      <c r="BW14" s="174">
        <v>29</v>
      </c>
      <c r="BX14" s="175">
        <v>17</v>
      </c>
      <c r="BY14" s="174">
        <v>7</v>
      </c>
      <c r="BZ14" s="175">
        <v>15</v>
      </c>
      <c r="CA14" s="174"/>
      <c r="CB14" s="175"/>
      <c r="CC14" s="174">
        <v>33</v>
      </c>
      <c r="CD14" s="175">
        <v>37</v>
      </c>
      <c r="CE14" s="174">
        <v>18</v>
      </c>
      <c r="CF14" s="175">
        <v>1</v>
      </c>
      <c r="CG14" s="174">
        <v>7</v>
      </c>
      <c r="CH14" s="175"/>
      <c r="CI14" s="174">
        <v>2</v>
      </c>
      <c r="CJ14" s="175"/>
      <c r="CK14" s="174">
        <v>9</v>
      </c>
      <c r="CL14" s="175">
        <v>2</v>
      </c>
      <c r="CM14" s="174">
        <v>3</v>
      </c>
      <c r="CN14" s="175">
        <v>4</v>
      </c>
      <c r="CO14" s="174">
        <v>30</v>
      </c>
      <c r="CP14" s="175">
        <v>5</v>
      </c>
      <c r="CQ14" s="174">
        <v>1</v>
      </c>
      <c r="CR14" s="175">
        <v>2</v>
      </c>
      <c r="CS14" s="174">
        <v>13</v>
      </c>
      <c r="CT14" s="175"/>
      <c r="CU14" s="174">
        <v>5</v>
      </c>
      <c r="CV14" s="175"/>
      <c r="CW14" s="174">
        <v>7</v>
      </c>
      <c r="CX14" s="175"/>
      <c r="CY14" s="174">
        <v>41</v>
      </c>
      <c r="CZ14" s="175">
        <v>1</v>
      </c>
      <c r="DA14" s="174">
        <v>23</v>
      </c>
      <c r="DB14" s="175">
        <v>2</v>
      </c>
      <c r="DC14" s="174"/>
      <c r="DD14" s="175"/>
      <c r="DE14" s="174">
        <f t="shared" si="0"/>
        <v>680</v>
      </c>
      <c r="DF14" s="175">
        <f t="shared" si="1"/>
        <v>242</v>
      </c>
    </row>
    <row r="15" spans="1:110" ht="15.75" customHeight="1" x14ac:dyDescent="0.2">
      <c r="A15" s="172"/>
      <c r="B15" s="173" t="s">
        <v>46</v>
      </c>
      <c r="C15" s="174">
        <v>2</v>
      </c>
      <c r="D15" s="175">
        <v>1</v>
      </c>
      <c r="E15" s="174"/>
      <c r="F15" s="175"/>
      <c r="G15" s="174">
        <v>9</v>
      </c>
      <c r="H15" s="175"/>
      <c r="I15" s="174">
        <v>7</v>
      </c>
      <c r="J15" s="175"/>
      <c r="K15" s="174">
        <v>2</v>
      </c>
      <c r="L15" s="175"/>
      <c r="M15" s="174">
        <v>3</v>
      </c>
      <c r="N15" s="175"/>
      <c r="O15" s="174">
        <v>13</v>
      </c>
      <c r="P15" s="175"/>
      <c r="Q15" s="174">
        <v>3</v>
      </c>
      <c r="R15" s="175"/>
      <c r="S15" s="174">
        <v>2</v>
      </c>
      <c r="T15" s="175"/>
      <c r="U15" s="174"/>
      <c r="V15" s="175"/>
      <c r="W15" s="174">
        <v>2</v>
      </c>
      <c r="X15" s="175"/>
      <c r="Y15" s="174">
        <v>2</v>
      </c>
      <c r="Z15" s="175"/>
      <c r="AA15" s="174"/>
      <c r="AB15" s="175"/>
      <c r="AC15" s="174"/>
      <c r="AD15" s="175"/>
      <c r="AE15" s="174">
        <v>4</v>
      </c>
      <c r="AF15" s="175"/>
      <c r="AG15" s="174"/>
      <c r="AH15" s="175"/>
      <c r="AI15" s="174">
        <v>1</v>
      </c>
      <c r="AJ15" s="175"/>
      <c r="AK15" s="174">
        <v>3</v>
      </c>
      <c r="AL15" s="175"/>
      <c r="AM15" s="174">
        <v>2</v>
      </c>
      <c r="AN15" s="175">
        <v>1</v>
      </c>
      <c r="AO15" s="174">
        <v>2</v>
      </c>
      <c r="AP15" s="175"/>
      <c r="AQ15" s="174">
        <v>2</v>
      </c>
      <c r="AR15" s="175"/>
      <c r="AS15" s="174">
        <v>1</v>
      </c>
      <c r="AT15" s="175"/>
      <c r="AU15" s="174">
        <v>9</v>
      </c>
      <c r="AV15" s="175"/>
      <c r="AW15" s="174">
        <v>4</v>
      </c>
      <c r="AX15" s="175"/>
      <c r="AY15" s="174"/>
      <c r="AZ15" s="175"/>
      <c r="BA15" s="174"/>
      <c r="BB15" s="175">
        <v>2</v>
      </c>
      <c r="BC15" s="174">
        <v>3</v>
      </c>
      <c r="BD15" s="175"/>
      <c r="BE15" s="174"/>
      <c r="BF15" s="175"/>
      <c r="BG15" s="174">
        <v>1</v>
      </c>
      <c r="BH15" s="175"/>
      <c r="BI15" s="174"/>
      <c r="BJ15" s="175"/>
      <c r="BK15" s="174">
        <v>2</v>
      </c>
      <c r="BL15" s="175"/>
      <c r="BM15" s="174"/>
      <c r="BN15" s="175"/>
      <c r="BO15" s="174">
        <v>17</v>
      </c>
      <c r="BP15" s="175">
        <v>2</v>
      </c>
      <c r="BQ15" s="174">
        <v>2</v>
      </c>
      <c r="BR15" s="175">
        <v>1</v>
      </c>
      <c r="BS15" s="174">
        <v>2</v>
      </c>
      <c r="BT15" s="175"/>
      <c r="BU15" s="174"/>
      <c r="BV15" s="175"/>
      <c r="BW15" s="174">
        <v>11</v>
      </c>
      <c r="BX15" s="175"/>
      <c r="BY15" s="174"/>
      <c r="BZ15" s="175"/>
      <c r="CA15" s="174"/>
      <c r="CB15" s="175"/>
      <c r="CC15" s="174"/>
      <c r="CD15" s="175"/>
      <c r="CE15" s="174"/>
      <c r="CF15" s="175"/>
      <c r="CG15" s="174"/>
      <c r="CH15" s="175"/>
      <c r="CI15" s="174">
        <v>6</v>
      </c>
      <c r="CJ15" s="175">
        <v>1</v>
      </c>
      <c r="CK15" s="174">
        <v>1</v>
      </c>
      <c r="CL15" s="175"/>
      <c r="CM15" s="174">
        <v>6</v>
      </c>
      <c r="CN15" s="175">
        <v>1</v>
      </c>
      <c r="CO15" s="174"/>
      <c r="CP15" s="175"/>
      <c r="CQ15" s="174"/>
      <c r="CR15" s="175"/>
      <c r="CS15" s="174">
        <v>5</v>
      </c>
      <c r="CT15" s="175"/>
      <c r="CU15" s="174"/>
      <c r="CV15" s="175"/>
      <c r="CW15" s="174"/>
      <c r="CX15" s="175"/>
      <c r="CY15" s="174"/>
      <c r="CZ15" s="175"/>
      <c r="DA15" s="174">
        <v>6</v>
      </c>
      <c r="DB15" s="175"/>
      <c r="DC15" s="174"/>
      <c r="DD15" s="175"/>
      <c r="DE15" s="174">
        <f t="shared" si="0"/>
        <v>135</v>
      </c>
      <c r="DF15" s="175">
        <f t="shared" si="1"/>
        <v>9</v>
      </c>
    </row>
    <row r="16" spans="1:110" ht="15.75" customHeight="1" x14ac:dyDescent="0.2">
      <c r="A16" s="172"/>
      <c r="B16" s="173" t="s">
        <v>47</v>
      </c>
      <c r="C16" s="174">
        <v>5</v>
      </c>
      <c r="D16" s="175"/>
      <c r="E16" s="174"/>
      <c r="F16" s="175"/>
      <c r="G16" s="174">
        <v>1</v>
      </c>
      <c r="H16" s="175"/>
      <c r="I16" s="174">
        <v>2</v>
      </c>
      <c r="J16" s="175"/>
      <c r="K16" s="174">
        <v>6</v>
      </c>
      <c r="L16" s="175"/>
      <c r="M16" s="174"/>
      <c r="N16" s="175"/>
      <c r="O16" s="174">
        <v>7</v>
      </c>
      <c r="P16" s="175"/>
      <c r="Q16" s="174">
        <v>1</v>
      </c>
      <c r="R16" s="175"/>
      <c r="S16" s="174">
        <v>4</v>
      </c>
      <c r="T16" s="175"/>
      <c r="U16" s="174"/>
      <c r="V16" s="175"/>
      <c r="W16" s="174">
        <v>7</v>
      </c>
      <c r="X16" s="175"/>
      <c r="Y16" s="174">
        <v>1</v>
      </c>
      <c r="Z16" s="175"/>
      <c r="AA16" s="174"/>
      <c r="AB16" s="175"/>
      <c r="AC16" s="174">
        <v>2</v>
      </c>
      <c r="AD16" s="175"/>
      <c r="AE16" s="174"/>
      <c r="AF16" s="175"/>
      <c r="AG16" s="174"/>
      <c r="AH16" s="175"/>
      <c r="AI16" s="174">
        <v>1</v>
      </c>
      <c r="AJ16" s="175"/>
      <c r="AK16" s="174"/>
      <c r="AL16" s="175"/>
      <c r="AM16" s="174"/>
      <c r="AN16" s="175"/>
      <c r="AO16" s="174"/>
      <c r="AP16" s="175"/>
      <c r="AQ16" s="174"/>
      <c r="AR16" s="175"/>
      <c r="AS16" s="174"/>
      <c r="AT16" s="175"/>
      <c r="AU16" s="174">
        <v>6</v>
      </c>
      <c r="AV16" s="175"/>
      <c r="AW16" s="174"/>
      <c r="AX16" s="175"/>
      <c r="AY16" s="174">
        <v>1</v>
      </c>
      <c r="AZ16" s="175"/>
      <c r="BA16" s="174">
        <v>1</v>
      </c>
      <c r="BB16" s="175"/>
      <c r="BC16" s="174">
        <v>2</v>
      </c>
      <c r="BD16" s="175"/>
      <c r="BE16" s="174"/>
      <c r="BF16" s="175"/>
      <c r="BG16" s="174"/>
      <c r="BH16" s="175"/>
      <c r="BI16" s="174"/>
      <c r="BJ16" s="175"/>
      <c r="BK16" s="174"/>
      <c r="BL16" s="175"/>
      <c r="BM16" s="174"/>
      <c r="BN16" s="175"/>
      <c r="BO16" s="174"/>
      <c r="BP16" s="175"/>
      <c r="BQ16" s="174"/>
      <c r="BR16" s="175"/>
      <c r="BS16" s="174"/>
      <c r="BT16" s="175"/>
      <c r="BU16" s="174"/>
      <c r="BV16" s="175"/>
      <c r="BW16" s="174"/>
      <c r="BX16" s="175"/>
      <c r="BY16" s="174"/>
      <c r="BZ16" s="175"/>
      <c r="CA16" s="174"/>
      <c r="CB16" s="175"/>
      <c r="CC16" s="174"/>
      <c r="CD16" s="175"/>
      <c r="CE16" s="174"/>
      <c r="CF16" s="175"/>
      <c r="CG16" s="174"/>
      <c r="CH16" s="175"/>
      <c r="CI16" s="174"/>
      <c r="CJ16" s="175"/>
      <c r="CK16" s="174"/>
      <c r="CL16" s="175"/>
      <c r="CM16" s="174"/>
      <c r="CN16" s="175"/>
      <c r="CO16" s="174">
        <v>3</v>
      </c>
      <c r="CP16" s="175"/>
      <c r="CQ16" s="174">
        <v>1</v>
      </c>
      <c r="CR16" s="175"/>
      <c r="CS16" s="174">
        <v>2</v>
      </c>
      <c r="CT16" s="175"/>
      <c r="CU16" s="174">
        <v>3</v>
      </c>
      <c r="CV16" s="175"/>
      <c r="CW16" s="174"/>
      <c r="CX16" s="175"/>
      <c r="CY16" s="174"/>
      <c r="CZ16" s="175"/>
      <c r="DA16" s="174">
        <v>2</v>
      </c>
      <c r="DB16" s="175"/>
      <c r="DC16" s="174"/>
      <c r="DD16" s="175"/>
      <c r="DE16" s="174">
        <f t="shared" si="0"/>
        <v>58</v>
      </c>
      <c r="DF16" s="175">
        <f t="shared" si="1"/>
        <v>0</v>
      </c>
    </row>
    <row r="17" spans="1:110" ht="15.75" customHeight="1" x14ac:dyDescent="0.2">
      <c r="A17" s="172"/>
      <c r="B17" s="173" t="s">
        <v>48</v>
      </c>
      <c r="C17" s="174"/>
      <c r="D17" s="175"/>
      <c r="E17" s="174"/>
      <c r="F17" s="175"/>
      <c r="G17" s="174">
        <v>1</v>
      </c>
      <c r="H17" s="175"/>
      <c r="I17" s="174">
        <v>1</v>
      </c>
      <c r="J17" s="175"/>
      <c r="K17" s="174"/>
      <c r="L17" s="175"/>
      <c r="M17" s="174"/>
      <c r="N17" s="175"/>
      <c r="O17" s="174">
        <v>4</v>
      </c>
      <c r="P17" s="175"/>
      <c r="Q17" s="174">
        <v>4</v>
      </c>
      <c r="R17" s="175"/>
      <c r="S17" s="174"/>
      <c r="T17" s="175"/>
      <c r="U17" s="174">
        <v>2</v>
      </c>
      <c r="V17" s="175"/>
      <c r="W17" s="174"/>
      <c r="X17" s="175"/>
      <c r="Y17" s="174"/>
      <c r="Z17" s="175"/>
      <c r="AA17" s="174"/>
      <c r="AB17" s="175"/>
      <c r="AC17" s="174"/>
      <c r="AD17" s="175"/>
      <c r="AE17" s="174">
        <v>2</v>
      </c>
      <c r="AF17" s="175"/>
      <c r="AG17" s="174"/>
      <c r="AH17" s="175"/>
      <c r="AI17" s="174">
        <v>2</v>
      </c>
      <c r="AJ17" s="175"/>
      <c r="AK17" s="174"/>
      <c r="AL17" s="175"/>
      <c r="AM17" s="174"/>
      <c r="AN17" s="175"/>
      <c r="AO17" s="174"/>
      <c r="AP17" s="175"/>
      <c r="AQ17" s="174">
        <v>1</v>
      </c>
      <c r="AR17" s="175"/>
      <c r="AS17" s="174"/>
      <c r="AT17" s="175"/>
      <c r="AU17" s="174"/>
      <c r="AV17" s="175"/>
      <c r="AW17" s="174"/>
      <c r="AX17" s="175"/>
      <c r="AY17" s="174">
        <v>3</v>
      </c>
      <c r="AZ17" s="175"/>
      <c r="BA17" s="174"/>
      <c r="BB17" s="175"/>
      <c r="BC17" s="174"/>
      <c r="BD17" s="175"/>
      <c r="BE17" s="174"/>
      <c r="BF17" s="175"/>
      <c r="BG17" s="174"/>
      <c r="BH17" s="175"/>
      <c r="BI17" s="174"/>
      <c r="BJ17" s="175"/>
      <c r="BK17" s="174"/>
      <c r="BL17" s="175"/>
      <c r="BM17" s="174"/>
      <c r="BN17" s="175"/>
      <c r="BO17" s="174"/>
      <c r="BP17" s="175"/>
      <c r="BQ17" s="174"/>
      <c r="BR17" s="175"/>
      <c r="BS17" s="174"/>
      <c r="BT17" s="175"/>
      <c r="BU17" s="174"/>
      <c r="BV17" s="175"/>
      <c r="BW17" s="174">
        <v>1</v>
      </c>
      <c r="BX17" s="175"/>
      <c r="BY17" s="174"/>
      <c r="BZ17" s="175"/>
      <c r="CA17" s="174"/>
      <c r="CB17" s="175"/>
      <c r="CC17" s="174"/>
      <c r="CD17" s="175"/>
      <c r="CE17" s="174"/>
      <c r="CF17" s="175"/>
      <c r="CG17" s="174"/>
      <c r="CH17" s="175"/>
      <c r="CI17" s="174"/>
      <c r="CJ17" s="175"/>
      <c r="CK17" s="174"/>
      <c r="CL17" s="175"/>
      <c r="CM17" s="174">
        <v>1</v>
      </c>
      <c r="CN17" s="175"/>
      <c r="CO17" s="174"/>
      <c r="CP17" s="175"/>
      <c r="CQ17" s="174"/>
      <c r="CR17" s="175"/>
      <c r="CS17" s="174">
        <v>2</v>
      </c>
      <c r="CT17" s="175"/>
      <c r="CU17" s="174">
        <v>1</v>
      </c>
      <c r="CV17" s="175"/>
      <c r="CW17" s="174"/>
      <c r="CX17" s="175"/>
      <c r="CY17" s="174"/>
      <c r="CZ17" s="175"/>
      <c r="DA17" s="174"/>
      <c r="DB17" s="175"/>
      <c r="DC17" s="174"/>
      <c r="DD17" s="175"/>
      <c r="DE17" s="174">
        <f t="shared" si="0"/>
        <v>25</v>
      </c>
      <c r="DF17" s="175">
        <f t="shared" si="1"/>
        <v>0</v>
      </c>
    </row>
    <row r="18" spans="1:110" ht="15.75" customHeight="1" x14ac:dyDescent="0.2">
      <c r="A18" s="172"/>
      <c r="B18" s="173" t="s">
        <v>49</v>
      </c>
      <c r="C18" s="174">
        <v>1</v>
      </c>
      <c r="D18" s="175"/>
      <c r="E18" s="174">
        <v>2</v>
      </c>
      <c r="F18" s="175"/>
      <c r="G18" s="174">
        <v>2</v>
      </c>
      <c r="H18" s="175"/>
      <c r="I18" s="174">
        <v>3</v>
      </c>
      <c r="J18" s="175"/>
      <c r="K18" s="174">
        <v>7</v>
      </c>
      <c r="L18" s="175"/>
      <c r="M18" s="174">
        <v>5</v>
      </c>
      <c r="N18" s="175"/>
      <c r="O18" s="174">
        <v>19</v>
      </c>
      <c r="P18" s="175"/>
      <c r="Q18" s="174">
        <v>1</v>
      </c>
      <c r="R18" s="175"/>
      <c r="S18" s="174">
        <v>10</v>
      </c>
      <c r="T18" s="175"/>
      <c r="U18" s="174">
        <v>11</v>
      </c>
      <c r="V18" s="175"/>
      <c r="W18" s="174">
        <v>3</v>
      </c>
      <c r="X18" s="175"/>
      <c r="Y18" s="174">
        <v>2</v>
      </c>
      <c r="Z18" s="175"/>
      <c r="AA18" s="174"/>
      <c r="AB18" s="175"/>
      <c r="AC18" s="174">
        <v>1</v>
      </c>
      <c r="AD18" s="175"/>
      <c r="AE18" s="174"/>
      <c r="AF18" s="175"/>
      <c r="AG18" s="174">
        <v>11</v>
      </c>
      <c r="AH18" s="175"/>
      <c r="AI18" s="174">
        <v>3</v>
      </c>
      <c r="AJ18" s="175"/>
      <c r="AK18" s="174"/>
      <c r="AL18" s="175"/>
      <c r="AM18" s="174"/>
      <c r="AN18" s="175"/>
      <c r="AO18" s="174">
        <v>23</v>
      </c>
      <c r="AP18" s="175"/>
      <c r="AQ18" s="174">
        <v>1</v>
      </c>
      <c r="AR18" s="175"/>
      <c r="AS18" s="174">
        <v>7</v>
      </c>
      <c r="AT18" s="175"/>
      <c r="AU18" s="174">
        <v>5</v>
      </c>
      <c r="AV18" s="175"/>
      <c r="AW18" s="174">
        <v>2</v>
      </c>
      <c r="AX18" s="175"/>
      <c r="AY18" s="174">
        <v>1</v>
      </c>
      <c r="AZ18" s="175"/>
      <c r="BA18" s="174"/>
      <c r="BB18" s="175"/>
      <c r="BC18" s="174">
        <v>1</v>
      </c>
      <c r="BD18" s="175"/>
      <c r="BE18" s="174">
        <v>1</v>
      </c>
      <c r="BF18" s="175"/>
      <c r="BG18" s="174">
        <v>1</v>
      </c>
      <c r="BH18" s="175">
        <v>1</v>
      </c>
      <c r="BI18" s="174">
        <v>2</v>
      </c>
      <c r="BJ18" s="175"/>
      <c r="BK18" s="174">
        <v>4</v>
      </c>
      <c r="BL18" s="175"/>
      <c r="BM18" s="174">
        <v>5</v>
      </c>
      <c r="BN18" s="175"/>
      <c r="BO18" s="174">
        <v>17</v>
      </c>
      <c r="BP18" s="175"/>
      <c r="BQ18" s="174">
        <v>2</v>
      </c>
      <c r="BR18" s="175"/>
      <c r="BS18" s="174">
        <v>1</v>
      </c>
      <c r="BT18" s="175"/>
      <c r="BU18" s="174"/>
      <c r="BV18" s="175"/>
      <c r="BW18" s="174">
        <v>3</v>
      </c>
      <c r="BX18" s="175"/>
      <c r="BY18" s="174"/>
      <c r="BZ18" s="175"/>
      <c r="CA18" s="174"/>
      <c r="CB18" s="175"/>
      <c r="CC18" s="174">
        <v>5</v>
      </c>
      <c r="CD18" s="175"/>
      <c r="CE18" s="174">
        <v>1</v>
      </c>
      <c r="CF18" s="175"/>
      <c r="CG18" s="174"/>
      <c r="CH18" s="175"/>
      <c r="CI18" s="174">
        <v>1</v>
      </c>
      <c r="CJ18" s="175"/>
      <c r="CK18" s="174">
        <v>5</v>
      </c>
      <c r="CL18" s="175"/>
      <c r="CM18" s="174"/>
      <c r="CN18" s="175"/>
      <c r="CO18" s="174">
        <v>1</v>
      </c>
      <c r="CP18" s="175"/>
      <c r="CQ18" s="174">
        <v>7</v>
      </c>
      <c r="CR18" s="175"/>
      <c r="CS18" s="174">
        <v>1</v>
      </c>
      <c r="CT18" s="175"/>
      <c r="CU18" s="174"/>
      <c r="CV18" s="175"/>
      <c r="CW18" s="174">
        <v>4</v>
      </c>
      <c r="CX18" s="175"/>
      <c r="CY18" s="174">
        <v>1</v>
      </c>
      <c r="CZ18" s="175"/>
      <c r="DA18" s="174">
        <v>1</v>
      </c>
      <c r="DB18" s="175"/>
      <c r="DC18" s="174"/>
      <c r="DD18" s="175"/>
      <c r="DE18" s="174">
        <f t="shared" si="0"/>
        <v>184</v>
      </c>
      <c r="DF18" s="175">
        <f t="shared" si="1"/>
        <v>1</v>
      </c>
    </row>
    <row r="19" spans="1:110" ht="15.75" customHeight="1" x14ac:dyDescent="0.2">
      <c r="A19" s="172"/>
      <c r="B19" s="173" t="s">
        <v>50</v>
      </c>
      <c r="C19" s="174"/>
      <c r="D19" s="175"/>
      <c r="E19" s="174"/>
      <c r="F19" s="175"/>
      <c r="G19" s="174"/>
      <c r="H19" s="175"/>
      <c r="I19" s="174"/>
      <c r="J19" s="175"/>
      <c r="K19" s="174"/>
      <c r="L19" s="175"/>
      <c r="M19" s="174"/>
      <c r="N19" s="175"/>
      <c r="O19" s="174"/>
      <c r="P19" s="175"/>
      <c r="Q19" s="174"/>
      <c r="R19" s="175"/>
      <c r="S19" s="174"/>
      <c r="T19" s="175"/>
      <c r="U19" s="174"/>
      <c r="V19" s="175"/>
      <c r="W19" s="174"/>
      <c r="X19" s="175"/>
      <c r="Y19" s="174"/>
      <c r="Z19" s="175"/>
      <c r="AA19" s="174"/>
      <c r="AB19" s="175"/>
      <c r="AC19" s="174"/>
      <c r="AD19" s="175"/>
      <c r="AE19" s="174"/>
      <c r="AF19" s="175"/>
      <c r="AG19" s="174"/>
      <c r="AH19" s="175"/>
      <c r="AI19" s="174"/>
      <c r="AJ19" s="175"/>
      <c r="AK19" s="174"/>
      <c r="AL19" s="175"/>
      <c r="AM19" s="174"/>
      <c r="AN19" s="175"/>
      <c r="AO19" s="174"/>
      <c r="AP19" s="175"/>
      <c r="AQ19" s="174"/>
      <c r="AR19" s="175"/>
      <c r="AS19" s="174"/>
      <c r="AT19" s="175"/>
      <c r="AU19" s="174"/>
      <c r="AV19" s="175"/>
      <c r="AW19" s="174"/>
      <c r="AX19" s="175"/>
      <c r="AY19" s="174"/>
      <c r="AZ19" s="175"/>
      <c r="BA19" s="174"/>
      <c r="BB19" s="175"/>
      <c r="BC19" s="174"/>
      <c r="BD19" s="175"/>
      <c r="BE19" s="174"/>
      <c r="BF19" s="175"/>
      <c r="BG19" s="174"/>
      <c r="BH19" s="175"/>
      <c r="BI19" s="174"/>
      <c r="BJ19" s="175"/>
      <c r="BK19" s="174"/>
      <c r="BL19" s="175"/>
      <c r="BM19" s="174"/>
      <c r="BN19" s="175"/>
      <c r="BO19" s="174"/>
      <c r="BP19" s="175"/>
      <c r="BQ19" s="174"/>
      <c r="BR19" s="175"/>
      <c r="BS19" s="174"/>
      <c r="BT19" s="175"/>
      <c r="BU19" s="174">
        <v>26</v>
      </c>
      <c r="BV19" s="175"/>
      <c r="BW19" s="174"/>
      <c r="BX19" s="175"/>
      <c r="BY19" s="174"/>
      <c r="BZ19" s="175"/>
      <c r="CA19" s="174"/>
      <c r="CB19" s="175"/>
      <c r="CC19" s="174"/>
      <c r="CD19" s="175"/>
      <c r="CE19" s="174"/>
      <c r="CF19" s="175"/>
      <c r="CG19" s="174"/>
      <c r="CH19" s="175"/>
      <c r="CI19" s="174"/>
      <c r="CJ19" s="175"/>
      <c r="CK19" s="174"/>
      <c r="CL19" s="175"/>
      <c r="CM19" s="174"/>
      <c r="CN19" s="175"/>
      <c r="CO19" s="174"/>
      <c r="CP19" s="175"/>
      <c r="CQ19" s="174"/>
      <c r="CR19" s="175"/>
      <c r="CS19" s="174"/>
      <c r="CT19" s="175"/>
      <c r="CU19" s="174"/>
      <c r="CV19" s="175"/>
      <c r="CW19" s="174"/>
      <c r="CX19" s="175"/>
      <c r="CY19" s="174">
        <v>1</v>
      </c>
      <c r="CZ19" s="175"/>
      <c r="DA19" s="174"/>
      <c r="DB19" s="175"/>
      <c r="DC19" s="174"/>
      <c r="DD19" s="175"/>
      <c r="DE19" s="174">
        <f t="shared" si="0"/>
        <v>27</v>
      </c>
      <c r="DF19" s="175">
        <f t="shared" si="1"/>
        <v>0</v>
      </c>
    </row>
    <row r="20" spans="1:110" ht="15.75" customHeight="1" x14ac:dyDescent="0.2">
      <c r="A20" s="172"/>
      <c r="B20" s="173" t="s">
        <v>51</v>
      </c>
      <c r="C20" s="174">
        <v>1</v>
      </c>
      <c r="D20" s="175"/>
      <c r="E20" s="174">
        <v>1</v>
      </c>
      <c r="F20" s="175"/>
      <c r="G20" s="174">
        <v>1</v>
      </c>
      <c r="H20" s="175"/>
      <c r="I20" s="174">
        <v>1</v>
      </c>
      <c r="J20" s="175"/>
      <c r="K20" s="174">
        <v>9</v>
      </c>
      <c r="L20" s="175"/>
      <c r="M20" s="174">
        <v>18</v>
      </c>
      <c r="N20" s="175"/>
      <c r="O20" s="174">
        <v>4</v>
      </c>
      <c r="P20" s="175"/>
      <c r="Q20" s="174"/>
      <c r="R20" s="175"/>
      <c r="S20" s="174"/>
      <c r="T20" s="175"/>
      <c r="U20" s="174"/>
      <c r="V20" s="175"/>
      <c r="W20" s="174"/>
      <c r="X20" s="175"/>
      <c r="Y20" s="174">
        <v>1</v>
      </c>
      <c r="Z20" s="175"/>
      <c r="AA20" s="174">
        <v>7</v>
      </c>
      <c r="AB20" s="175"/>
      <c r="AC20" s="174"/>
      <c r="AD20" s="175"/>
      <c r="AE20" s="174"/>
      <c r="AF20" s="175"/>
      <c r="AG20" s="174"/>
      <c r="AH20" s="175"/>
      <c r="AI20" s="174"/>
      <c r="AJ20" s="175"/>
      <c r="AK20" s="174">
        <v>4</v>
      </c>
      <c r="AL20" s="175"/>
      <c r="AM20" s="174"/>
      <c r="AN20" s="175"/>
      <c r="AO20" s="174"/>
      <c r="AP20" s="175"/>
      <c r="AQ20" s="174"/>
      <c r="AR20" s="175"/>
      <c r="AS20" s="174"/>
      <c r="AT20" s="175"/>
      <c r="AU20" s="174"/>
      <c r="AV20" s="175"/>
      <c r="AW20" s="174"/>
      <c r="AX20" s="175"/>
      <c r="AY20" s="174"/>
      <c r="AZ20" s="175"/>
      <c r="BA20" s="174"/>
      <c r="BB20" s="175"/>
      <c r="BC20" s="174"/>
      <c r="BD20" s="175"/>
      <c r="BE20" s="174"/>
      <c r="BF20" s="175"/>
      <c r="BG20" s="174"/>
      <c r="BH20" s="175"/>
      <c r="BI20" s="174"/>
      <c r="BJ20" s="175"/>
      <c r="BK20" s="174"/>
      <c r="BL20" s="175"/>
      <c r="BM20" s="174"/>
      <c r="BN20" s="175"/>
      <c r="BO20" s="174"/>
      <c r="BP20" s="175"/>
      <c r="BQ20" s="174">
        <v>1</v>
      </c>
      <c r="BR20" s="175"/>
      <c r="BS20" s="174"/>
      <c r="BT20" s="175"/>
      <c r="BU20" s="174">
        <v>4</v>
      </c>
      <c r="BV20" s="175"/>
      <c r="BW20" s="174">
        <v>3</v>
      </c>
      <c r="BX20" s="175"/>
      <c r="BY20" s="174">
        <v>15</v>
      </c>
      <c r="BZ20" s="175">
        <v>3</v>
      </c>
      <c r="CA20" s="174"/>
      <c r="CB20" s="175"/>
      <c r="CC20" s="174"/>
      <c r="CD20" s="175"/>
      <c r="CE20" s="174">
        <v>10</v>
      </c>
      <c r="CF20" s="175"/>
      <c r="CG20" s="174">
        <v>2</v>
      </c>
      <c r="CH20" s="175"/>
      <c r="CI20" s="174"/>
      <c r="CJ20" s="175"/>
      <c r="CK20" s="174"/>
      <c r="CL20" s="175"/>
      <c r="CM20" s="174"/>
      <c r="CN20" s="175"/>
      <c r="CO20" s="174"/>
      <c r="CP20" s="175"/>
      <c r="CQ20" s="174">
        <v>1</v>
      </c>
      <c r="CR20" s="175"/>
      <c r="CS20" s="174"/>
      <c r="CT20" s="175"/>
      <c r="CU20" s="174"/>
      <c r="CV20" s="175"/>
      <c r="CW20" s="174"/>
      <c r="CX20" s="175"/>
      <c r="CY20" s="174">
        <v>1</v>
      </c>
      <c r="CZ20" s="175"/>
      <c r="DA20" s="174"/>
      <c r="DB20" s="175"/>
      <c r="DC20" s="174"/>
      <c r="DD20" s="175"/>
      <c r="DE20" s="174">
        <f t="shared" si="0"/>
        <v>84</v>
      </c>
      <c r="DF20" s="175">
        <f t="shared" si="1"/>
        <v>3</v>
      </c>
    </row>
    <row r="21" spans="1:110" ht="15.75" customHeight="1" x14ac:dyDescent="0.2">
      <c r="A21" s="172"/>
      <c r="B21" s="173" t="s">
        <v>52</v>
      </c>
      <c r="C21" s="174">
        <v>6</v>
      </c>
      <c r="D21" s="175"/>
      <c r="E21" s="174"/>
      <c r="F21" s="175"/>
      <c r="G21" s="174">
        <v>1</v>
      </c>
      <c r="H21" s="175"/>
      <c r="I21" s="174"/>
      <c r="J21" s="175"/>
      <c r="K21" s="174">
        <v>6</v>
      </c>
      <c r="L21" s="175">
        <v>1</v>
      </c>
      <c r="M21" s="174">
        <v>7</v>
      </c>
      <c r="N21" s="175"/>
      <c r="O21" s="174">
        <v>13</v>
      </c>
      <c r="P21" s="175"/>
      <c r="Q21" s="174">
        <v>2</v>
      </c>
      <c r="R21" s="175">
        <v>1</v>
      </c>
      <c r="S21" s="174"/>
      <c r="T21" s="175"/>
      <c r="U21" s="174"/>
      <c r="V21" s="175"/>
      <c r="W21" s="174"/>
      <c r="X21" s="175"/>
      <c r="Y21" s="174"/>
      <c r="Z21" s="175"/>
      <c r="AA21" s="174">
        <v>1</v>
      </c>
      <c r="AB21" s="175"/>
      <c r="AC21" s="174">
        <v>2</v>
      </c>
      <c r="AD21" s="175"/>
      <c r="AE21" s="174">
        <v>1</v>
      </c>
      <c r="AF21" s="175"/>
      <c r="AG21" s="174">
        <v>4</v>
      </c>
      <c r="AH21" s="175"/>
      <c r="AI21" s="174">
        <v>5</v>
      </c>
      <c r="AJ21" s="175"/>
      <c r="AK21" s="174">
        <v>1</v>
      </c>
      <c r="AL21" s="175">
        <v>1</v>
      </c>
      <c r="AM21" s="174">
        <v>3</v>
      </c>
      <c r="AN21" s="175">
        <v>3</v>
      </c>
      <c r="AO21" s="174"/>
      <c r="AP21" s="175"/>
      <c r="AQ21" s="174">
        <v>1</v>
      </c>
      <c r="AR21" s="175"/>
      <c r="AS21" s="174">
        <v>1</v>
      </c>
      <c r="AT21" s="175"/>
      <c r="AU21" s="174">
        <v>1</v>
      </c>
      <c r="AV21" s="175"/>
      <c r="AW21" s="174"/>
      <c r="AX21" s="175"/>
      <c r="AY21" s="174">
        <v>4</v>
      </c>
      <c r="AZ21" s="175"/>
      <c r="BA21" s="174">
        <v>1</v>
      </c>
      <c r="BB21" s="175"/>
      <c r="BC21" s="174">
        <v>1</v>
      </c>
      <c r="BD21" s="175"/>
      <c r="BE21" s="174"/>
      <c r="BF21" s="175"/>
      <c r="BG21" s="174">
        <v>1</v>
      </c>
      <c r="BH21" s="175"/>
      <c r="BI21" s="174"/>
      <c r="BJ21" s="175"/>
      <c r="BK21" s="174"/>
      <c r="BL21" s="175"/>
      <c r="BM21" s="174">
        <v>1</v>
      </c>
      <c r="BN21" s="175"/>
      <c r="BO21" s="174">
        <v>11</v>
      </c>
      <c r="BP21" s="175">
        <v>1</v>
      </c>
      <c r="BQ21" s="174"/>
      <c r="BR21" s="175"/>
      <c r="BS21" s="174">
        <v>3</v>
      </c>
      <c r="BT21" s="175">
        <v>4</v>
      </c>
      <c r="BU21" s="174">
        <v>3</v>
      </c>
      <c r="BV21" s="175"/>
      <c r="BW21" s="174">
        <v>6</v>
      </c>
      <c r="BX21" s="175"/>
      <c r="BY21" s="174">
        <v>1</v>
      </c>
      <c r="BZ21" s="175">
        <v>9</v>
      </c>
      <c r="CA21" s="174"/>
      <c r="CB21" s="175"/>
      <c r="CC21" s="174"/>
      <c r="CD21" s="175"/>
      <c r="CE21" s="174">
        <v>9</v>
      </c>
      <c r="CF21" s="175">
        <v>1</v>
      </c>
      <c r="CG21" s="174">
        <v>5</v>
      </c>
      <c r="CH21" s="175"/>
      <c r="CI21" s="174">
        <v>1</v>
      </c>
      <c r="CJ21" s="175"/>
      <c r="CK21" s="174">
        <v>3</v>
      </c>
      <c r="CL21" s="175">
        <v>1</v>
      </c>
      <c r="CM21" s="174">
        <v>2</v>
      </c>
      <c r="CN21" s="175"/>
      <c r="CO21" s="174">
        <v>2</v>
      </c>
      <c r="CP21" s="175"/>
      <c r="CQ21" s="174">
        <v>1</v>
      </c>
      <c r="CR21" s="175"/>
      <c r="CS21" s="174">
        <v>4</v>
      </c>
      <c r="CT21" s="175"/>
      <c r="CU21" s="174">
        <v>1</v>
      </c>
      <c r="CV21" s="175"/>
      <c r="CW21" s="174"/>
      <c r="CX21" s="175"/>
      <c r="CY21" s="174">
        <v>4</v>
      </c>
      <c r="CZ21" s="175"/>
      <c r="DA21" s="174">
        <v>1</v>
      </c>
      <c r="DB21" s="175"/>
      <c r="DC21" s="174"/>
      <c r="DD21" s="175"/>
      <c r="DE21" s="174">
        <f t="shared" si="0"/>
        <v>120</v>
      </c>
      <c r="DF21" s="175">
        <f t="shared" si="1"/>
        <v>22</v>
      </c>
    </row>
    <row r="22" spans="1:110" ht="15.75" customHeight="1" x14ac:dyDescent="0.2">
      <c r="A22" s="172"/>
      <c r="B22" s="173" t="s">
        <v>53</v>
      </c>
      <c r="C22" s="174"/>
      <c r="D22" s="175"/>
      <c r="E22" s="174"/>
      <c r="F22" s="175"/>
      <c r="G22" s="174"/>
      <c r="H22" s="175"/>
      <c r="I22" s="174"/>
      <c r="J22" s="175"/>
      <c r="K22" s="174"/>
      <c r="L22" s="175"/>
      <c r="M22" s="174"/>
      <c r="N22" s="175"/>
      <c r="O22" s="174"/>
      <c r="P22" s="175"/>
      <c r="Q22" s="174"/>
      <c r="R22" s="175"/>
      <c r="S22" s="174"/>
      <c r="T22" s="175"/>
      <c r="U22" s="174"/>
      <c r="V22" s="175"/>
      <c r="W22" s="174"/>
      <c r="X22" s="175"/>
      <c r="Y22" s="174"/>
      <c r="Z22" s="175"/>
      <c r="AA22" s="174"/>
      <c r="AB22" s="175"/>
      <c r="AC22" s="174">
        <v>1</v>
      </c>
      <c r="AD22" s="175"/>
      <c r="AE22" s="174">
        <v>1</v>
      </c>
      <c r="AF22" s="175"/>
      <c r="AG22" s="174"/>
      <c r="AH22" s="175"/>
      <c r="AI22" s="174">
        <v>1</v>
      </c>
      <c r="AJ22" s="175"/>
      <c r="AK22" s="174"/>
      <c r="AL22" s="175"/>
      <c r="AM22" s="174">
        <v>2</v>
      </c>
      <c r="AN22" s="175"/>
      <c r="AO22" s="174"/>
      <c r="AP22" s="175"/>
      <c r="AQ22" s="174">
        <v>1</v>
      </c>
      <c r="AR22" s="175"/>
      <c r="AS22" s="174">
        <v>1</v>
      </c>
      <c r="AT22" s="175"/>
      <c r="AU22" s="174"/>
      <c r="AV22" s="175"/>
      <c r="AW22" s="174"/>
      <c r="AX22" s="175"/>
      <c r="AY22" s="174"/>
      <c r="AZ22" s="175"/>
      <c r="BA22" s="174">
        <v>1</v>
      </c>
      <c r="BB22" s="175"/>
      <c r="BC22" s="174">
        <v>1</v>
      </c>
      <c r="BD22" s="175"/>
      <c r="BE22" s="174"/>
      <c r="BF22" s="175"/>
      <c r="BG22" s="174">
        <v>3</v>
      </c>
      <c r="BH22" s="175"/>
      <c r="BI22" s="174"/>
      <c r="BJ22" s="175"/>
      <c r="BK22" s="174"/>
      <c r="BL22" s="175"/>
      <c r="BM22" s="174"/>
      <c r="BN22" s="175"/>
      <c r="BO22" s="174"/>
      <c r="BP22" s="175"/>
      <c r="BQ22" s="174"/>
      <c r="BR22" s="175"/>
      <c r="BS22" s="174"/>
      <c r="BT22" s="175"/>
      <c r="BU22" s="174">
        <v>12</v>
      </c>
      <c r="BV22" s="175"/>
      <c r="BW22" s="174"/>
      <c r="BX22" s="175"/>
      <c r="BY22" s="174"/>
      <c r="BZ22" s="175"/>
      <c r="CA22" s="174"/>
      <c r="CB22" s="175"/>
      <c r="CC22" s="174"/>
      <c r="CD22" s="175"/>
      <c r="CE22" s="174"/>
      <c r="CF22" s="175"/>
      <c r="CG22" s="174">
        <v>1</v>
      </c>
      <c r="CH22" s="175"/>
      <c r="CI22" s="174"/>
      <c r="CJ22" s="175"/>
      <c r="CK22" s="174"/>
      <c r="CL22" s="175"/>
      <c r="CM22" s="174">
        <v>3</v>
      </c>
      <c r="CN22" s="175"/>
      <c r="CO22" s="174"/>
      <c r="CP22" s="175"/>
      <c r="CQ22" s="174"/>
      <c r="CR22" s="175"/>
      <c r="CS22" s="174"/>
      <c r="CT22" s="175"/>
      <c r="CU22" s="174">
        <v>1</v>
      </c>
      <c r="CV22" s="175"/>
      <c r="CW22" s="174">
        <v>3</v>
      </c>
      <c r="CX22" s="175"/>
      <c r="CY22" s="174"/>
      <c r="CZ22" s="175"/>
      <c r="DA22" s="174"/>
      <c r="DB22" s="175"/>
      <c r="DC22" s="174"/>
      <c r="DD22" s="175"/>
      <c r="DE22" s="174">
        <f t="shared" si="0"/>
        <v>32</v>
      </c>
      <c r="DF22" s="175">
        <f t="shared" si="1"/>
        <v>0</v>
      </c>
    </row>
    <row r="23" spans="1:110" ht="15.75" customHeight="1" x14ac:dyDescent="0.2">
      <c r="A23" s="172"/>
      <c r="B23" s="173" t="s">
        <v>54</v>
      </c>
      <c r="C23" s="174">
        <v>1</v>
      </c>
      <c r="D23" s="175"/>
      <c r="E23" s="174"/>
      <c r="F23" s="175"/>
      <c r="G23" s="174"/>
      <c r="H23" s="175"/>
      <c r="I23" s="174"/>
      <c r="J23" s="175"/>
      <c r="K23" s="174">
        <v>1</v>
      </c>
      <c r="L23" s="175"/>
      <c r="M23" s="174">
        <v>1</v>
      </c>
      <c r="N23" s="175"/>
      <c r="O23" s="174"/>
      <c r="P23" s="175"/>
      <c r="Q23" s="174"/>
      <c r="R23" s="175"/>
      <c r="S23" s="174"/>
      <c r="T23" s="175"/>
      <c r="U23" s="174"/>
      <c r="V23" s="175"/>
      <c r="W23" s="174"/>
      <c r="X23" s="175"/>
      <c r="Y23" s="174"/>
      <c r="Z23" s="175"/>
      <c r="AA23" s="174"/>
      <c r="AB23" s="175"/>
      <c r="AC23" s="174"/>
      <c r="AD23" s="175"/>
      <c r="AE23" s="174"/>
      <c r="AF23" s="175"/>
      <c r="AG23" s="174"/>
      <c r="AH23" s="175"/>
      <c r="AI23" s="174"/>
      <c r="AJ23" s="175"/>
      <c r="AK23" s="174"/>
      <c r="AL23" s="175"/>
      <c r="AM23" s="174"/>
      <c r="AN23" s="175"/>
      <c r="AO23" s="174"/>
      <c r="AP23" s="175"/>
      <c r="AQ23" s="174"/>
      <c r="AR23" s="175"/>
      <c r="AS23" s="174">
        <v>2</v>
      </c>
      <c r="AT23" s="175"/>
      <c r="AU23" s="174"/>
      <c r="AV23" s="175"/>
      <c r="AW23" s="174"/>
      <c r="AX23" s="175"/>
      <c r="AY23" s="174"/>
      <c r="AZ23" s="175"/>
      <c r="BA23" s="174"/>
      <c r="BB23" s="175"/>
      <c r="BC23" s="174"/>
      <c r="BD23" s="175"/>
      <c r="BE23" s="174"/>
      <c r="BF23" s="175"/>
      <c r="BG23" s="174">
        <v>2</v>
      </c>
      <c r="BH23" s="175"/>
      <c r="BI23" s="174"/>
      <c r="BJ23" s="175"/>
      <c r="BK23" s="174"/>
      <c r="BL23" s="175"/>
      <c r="BM23" s="174"/>
      <c r="BN23" s="175"/>
      <c r="BO23" s="174"/>
      <c r="BP23" s="175"/>
      <c r="BQ23" s="174"/>
      <c r="BR23" s="175"/>
      <c r="BS23" s="174">
        <v>1</v>
      </c>
      <c r="BT23" s="175"/>
      <c r="BU23" s="174"/>
      <c r="BV23" s="175"/>
      <c r="BW23" s="174">
        <v>1</v>
      </c>
      <c r="BX23" s="175"/>
      <c r="BY23" s="174">
        <v>2</v>
      </c>
      <c r="BZ23" s="175"/>
      <c r="CA23" s="174"/>
      <c r="CB23" s="175"/>
      <c r="CC23" s="174"/>
      <c r="CD23" s="175"/>
      <c r="CE23" s="174">
        <v>1</v>
      </c>
      <c r="CF23" s="175"/>
      <c r="CG23" s="174"/>
      <c r="CH23" s="175"/>
      <c r="CI23" s="174">
        <v>1</v>
      </c>
      <c r="CJ23" s="175"/>
      <c r="CK23" s="174">
        <v>2</v>
      </c>
      <c r="CL23" s="175"/>
      <c r="CM23" s="174">
        <v>1</v>
      </c>
      <c r="CN23" s="175"/>
      <c r="CO23" s="174"/>
      <c r="CP23" s="175"/>
      <c r="CQ23" s="174"/>
      <c r="CR23" s="175"/>
      <c r="CS23" s="174">
        <v>2</v>
      </c>
      <c r="CT23" s="175"/>
      <c r="CU23" s="174"/>
      <c r="CV23" s="175"/>
      <c r="CW23" s="174"/>
      <c r="CX23" s="175"/>
      <c r="CY23" s="174">
        <v>1</v>
      </c>
      <c r="CZ23" s="175"/>
      <c r="DA23" s="174"/>
      <c r="DB23" s="175"/>
      <c r="DC23" s="174"/>
      <c r="DD23" s="175"/>
      <c r="DE23" s="174">
        <f t="shared" si="0"/>
        <v>19</v>
      </c>
      <c r="DF23" s="175">
        <f t="shared" si="1"/>
        <v>0</v>
      </c>
    </row>
    <row r="24" spans="1:110" ht="15.75" customHeight="1" x14ac:dyDescent="0.2">
      <c r="A24" s="172"/>
      <c r="B24" s="173" t="s">
        <v>55</v>
      </c>
      <c r="C24" s="174"/>
      <c r="D24" s="175"/>
      <c r="E24" s="174"/>
      <c r="F24" s="175"/>
      <c r="G24" s="174"/>
      <c r="H24" s="175"/>
      <c r="I24" s="174">
        <v>1</v>
      </c>
      <c r="J24" s="175"/>
      <c r="K24" s="174">
        <v>1</v>
      </c>
      <c r="L24" s="175"/>
      <c r="M24" s="174"/>
      <c r="N24" s="175"/>
      <c r="O24" s="174">
        <v>1</v>
      </c>
      <c r="P24" s="175"/>
      <c r="Q24" s="174"/>
      <c r="R24" s="175"/>
      <c r="S24" s="174"/>
      <c r="T24" s="175"/>
      <c r="U24" s="174"/>
      <c r="V24" s="175"/>
      <c r="W24" s="174"/>
      <c r="X24" s="175"/>
      <c r="Y24" s="174"/>
      <c r="Z24" s="175"/>
      <c r="AA24" s="174"/>
      <c r="AB24" s="175"/>
      <c r="AC24" s="174"/>
      <c r="AD24" s="175"/>
      <c r="AE24" s="174"/>
      <c r="AF24" s="175"/>
      <c r="AG24" s="174"/>
      <c r="AH24" s="175"/>
      <c r="AI24" s="174"/>
      <c r="AJ24" s="175"/>
      <c r="AK24" s="174"/>
      <c r="AL24" s="175"/>
      <c r="AM24" s="174"/>
      <c r="AN24" s="175"/>
      <c r="AO24" s="174"/>
      <c r="AP24" s="175"/>
      <c r="AQ24" s="174"/>
      <c r="AR24" s="175"/>
      <c r="AS24" s="174"/>
      <c r="AT24" s="175"/>
      <c r="AU24" s="174">
        <v>1</v>
      </c>
      <c r="AV24" s="175"/>
      <c r="AW24" s="174"/>
      <c r="AX24" s="175"/>
      <c r="AY24" s="174"/>
      <c r="AZ24" s="175"/>
      <c r="BA24" s="174"/>
      <c r="BB24" s="175"/>
      <c r="BC24" s="174"/>
      <c r="BD24" s="175"/>
      <c r="BE24" s="174"/>
      <c r="BF24" s="175"/>
      <c r="BG24" s="174"/>
      <c r="BH24" s="175"/>
      <c r="BI24" s="174">
        <v>1</v>
      </c>
      <c r="BJ24" s="175"/>
      <c r="BK24" s="174">
        <v>1</v>
      </c>
      <c r="BL24" s="175"/>
      <c r="BM24" s="174"/>
      <c r="BN24" s="175"/>
      <c r="BO24" s="174">
        <v>2</v>
      </c>
      <c r="BP24" s="175"/>
      <c r="BQ24" s="174">
        <v>7</v>
      </c>
      <c r="BR24" s="175"/>
      <c r="BS24" s="174"/>
      <c r="BT24" s="175"/>
      <c r="BU24" s="174"/>
      <c r="BV24" s="175"/>
      <c r="BW24" s="174"/>
      <c r="BX24" s="175"/>
      <c r="BY24" s="174">
        <v>1</v>
      </c>
      <c r="BZ24" s="175"/>
      <c r="CA24" s="174"/>
      <c r="CB24" s="175"/>
      <c r="CC24" s="174">
        <v>1</v>
      </c>
      <c r="CD24" s="175"/>
      <c r="CE24" s="174"/>
      <c r="CF24" s="175"/>
      <c r="CG24" s="174"/>
      <c r="CH24" s="175"/>
      <c r="CI24" s="174"/>
      <c r="CJ24" s="175"/>
      <c r="CK24" s="174">
        <v>1</v>
      </c>
      <c r="CL24" s="175"/>
      <c r="CM24" s="174"/>
      <c r="CN24" s="175"/>
      <c r="CO24" s="174"/>
      <c r="CP24" s="175"/>
      <c r="CQ24" s="174"/>
      <c r="CR24" s="175"/>
      <c r="CS24" s="174">
        <v>1</v>
      </c>
      <c r="CT24" s="175"/>
      <c r="CU24" s="174"/>
      <c r="CV24" s="175"/>
      <c r="CW24" s="174"/>
      <c r="CX24" s="175"/>
      <c r="CY24" s="174"/>
      <c r="CZ24" s="175"/>
      <c r="DA24" s="174"/>
      <c r="DB24" s="175"/>
      <c r="DC24" s="174"/>
      <c r="DD24" s="175"/>
      <c r="DE24" s="174">
        <f t="shared" si="0"/>
        <v>19</v>
      </c>
      <c r="DF24" s="175">
        <f t="shared" si="1"/>
        <v>0</v>
      </c>
    </row>
    <row r="25" spans="1:110" ht="15.75" customHeight="1" x14ac:dyDescent="0.2">
      <c r="A25" s="172"/>
      <c r="B25" s="173" t="s">
        <v>56</v>
      </c>
      <c r="C25" s="174"/>
      <c r="D25" s="175"/>
      <c r="E25" s="174"/>
      <c r="F25" s="175"/>
      <c r="G25" s="174">
        <v>1</v>
      </c>
      <c r="H25" s="175"/>
      <c r="I25" s="174"/>
      <c r="J25" s="175"/>
      <c r="K25" s="174">
        <v>1</v>
      </c>
      <c r="L25" s="175"/>
      <c r="M25" s="174">
        <v>2</v>
      </c>
      <c r="N25" s="175"/>
      <c r="O25" s="174">
        <v>1</v>
      </c>
      <c r="P25" s="175">
        <v>1</v>
      </c>
      <c r="Q25" s="174"/>
      <c r="R25" s="175"/>
      <c r="S25" s="174"/>
      <c r="T25" s="175"/>
      <c r="U25" s="174">
        <v>1</v>
      </c>
      <c r="V25" s="175"/>
      <c r="W25" s="174"/>
      <c r="X25" s="175"/>
      <c r="Y25" s="174"/>
      <c r="Z25" s="175"/>
      <c r="AA25" s="174"/>
      <c r="AB25" s="175"/>
      <c r="AC25" s="174"/>
      <c r="AD25" s="175"/>
      <c r="AE25" s="174"/>
      <c r="AF25" s="175"/>
      <c r="AG25" s="174"/>
      <c r="AH25" s="175"/>
      <c r="AI25" s="174"/>
      <c r="AJ25" s="175"/>
      <c r="AK25" s="174"/>
      <c r="AL25" s="175"/>
      <c r="AM25" s="174"/>
      <c r="AN25" s="175"/>
      <c r="AO25" s="174"/>
      <c r="AP25" s="175"/>
      <c r="AQ25" s="174"/>
      <c r="AR25" s="175"/>
      <c r="AS25" s="174"/>
      <c r="AT25" s="175"/>
      <c r="AU25" s="174"/>
      <c r="AV25" s="175"/>
      <c r="AW25" s="174"/>
      <c r="AX25" s="175"/>
      <c r="AY25" s="174"/>
      <c r="AZ25" s="175"/>
      <c r="BA25" s="174"/>
      <c r="BB25" s="175"/>
      <c r="BC25" s="174"/>
      <c r="BD25" s="175"/>
      <c r="BE25" s="174"/>
      <c r="BF25" s="175"/>
      <c r="BG25" s="174"/>
      <c r="BH25" s="175"/>
      <c r="BI25" s="174"/>
      <c r="BJ25" s="175"/>
      <c r="BK25" s="174"/>
      <c r="BL25" s="175"/>
      <c r="BM25" s="174"/>
      <c r="BN25" s="175"/>
      <c r="BO25" s="174"/>
      <c r="BP25" s="175"/>
      <c r="BQ25" s="174"/>
      <c r="BR25" s="175"/>
      <c r="BS25" s="174">
        <v>1</v>
      </c>
      <c r="BT25" s="175">
        <v>1</v>
      </c>
      <c r="BU25" s="174"/>
      <c r="BV25" s="175"/>
      <c r="BW25" s="174">
        <v>2</v>
      </c>
      <c r="BX25" s="175"/>
      <c r="BY25" s="174">
        <v>1</v>
      </c>
      <c r="BZ25" s="175"/>
      <c r="CA25" s="174"/>
      <c r="CB25" s="175"/>
      <c r="CC25" s="174"/>
      <c r="CD25" s="175"/>
      <c r="CE25" s="174">
        <v>1</v>
      </c>
      <c r="CF25" s="175"/>
      <c r="CG25" s="174">
        <v>1</v>
      </c>
      <c r="CH25" s="175"/>
      <c r="CI25" s="174"/>
      <c r="CJ25" s="175"/>
      <c r="CK25" s="174">
        <v>5</v>
      </c>
      <c r="CL25" s="175"/>
      <c r="CM25" s="174"/>
      <c r="CN25" s="175"/>
      <c r="CO25" s="174"/>
      <c r="CP25" s="175"/>
      <c r="CQ25" s="174"/>
      <c r="CR25" s="175"/>
      <c r="CS25" s="174"/>
      <c r="CT25" s="175">
        <v>1</v>
      </c>
      <c r="CU25" s="174"/>
      <c r="CV25" s="175"/>
      <c r="CW25" s="174"/>
      <c r="CX25" s="175"/>
      <c r="CY25" s="174"/>
      <c r="CZ25" s="175"/>
      <c r="DA25" s="174"/>
      <c r="DB25" s="175"/>
      <c r="DC25" s="174"/>
      <c r="DD25" s="175"/>
      <c r="DE25" s="174">
        <f t="shared" si="0"/>
        <v>17</v>
      </c>
      <c r="DF25" s="175">
        <f t="shared" si="1"/>
        <v>3</v>
      </c>
    </row>
    <row r="26" spans="1:110" ht="15.75" customHeight="1" thickBot="1" x14ac:dyDescent="0.25">
      <c r="A26" s="176"/>
      <c r="B26" s="177" t="s">
        <v>57</v>
      </c>
      <c r="C26" s="178"/>
      <c r="D26" s="179"/>
      <c r="E26" s="178"/>
      <c r="F26" s="179"/>
      <c r="G26" s="178"/>
      <c r="H26" s="179"/>
      <c r="I26" s="178"/>
      <c r="J26" s="179"/>
      <c r="K26" s="178">
        <v>1</v>
      </c>
      <c r="L26" s="179"/>
      <c r="M26" s="178"/>
      <c r="N26" s="179"/>
      <c r="O26" s="178"/>
      <c r="P26" s="179"/>
      <c r="Q26" s="178"/>
      <c r="R26" s="179"/>
      <c r="S26" s="178"/>
      <c r="T26" s="179"/>
      <c r="U26" s="178"/>
      <c r="V26" s="179"/>
      <c r="W26" s="178"/>
      <c r="X26" s="179"/>
      <c r="Y26" s="178"/>
      <c r="Z26" s="179"/>
      <c r="AA26" s="178"/>
      <c r="AB26" s="179"/>
      <c r="AC26" s="178"/>
      <c r="AD26" s="179"/>
      <c r="AE26" s="178"/>
      <c r="AF26" s="179"/>
      <c r="AG26" s="178"/>
      <c r="AH26" s="179"/>
      <c r="AI26" s="178"/>
      <c r="AJ26" s="179"/>
      <c r="AK26" s="178"/>
      <c r="AL26" s="179"/>
      <c r="AM26" s="178"/>
      <c r="AN26" s="179"/>
      <c r="AO26" s="178"/>
      <c r="AP26" s="179"/>
      <c r="AQ26" s="178"/>
      <c r="AR26" s="179"/>
      <c r="AS26" s="178"/>
      <c r="AT26" s="179"/>
      <c r="AU26" s="178"/>
      <c r="AV26" s="179"/>
      <c r="AW26" s="178"/>
      <c r="AX26" s="179"/>
      <c r="AY26" s="178"/>
      <c r="AZ26" s="179"/>
      <c r="BA26" s="178"/>
      <c r="BB26" s="179"/>
      <c r="BC26" s="178"/>
      <c r="BD26" s="179"/>
      <c r="BE26" s="178"/>
      <c r="BF26" s="179"/>
      <c r="BG26" s="178"/>
      <c r="BH26" s="179"/>
      <c r="BI26" s="178"/>
      <c r="BJ26" s="179"/>
      <c r="BK26" s="178"/>
      <c r="BL26" s="179"/>
      <c r="BM26" s="178"/>
      <c r="BN26" s="179"/>
      <c r="BO26" s="178">
        <v>5</v>
      </c>
      <c r="BP26" s="179"/>
      <c r="BQ26" s="178"/>
      <c r="BR26" s="179"/>
      <c r="BS26" s="178"/>
      <c r="BT26" s="179"/>
      <c r="BU26" s="178"/>
      <c r="BV26" s="179"/>
      <c r="BW26" s="178"/>
      <c r="BX26" s="179"/>
      <c r="BY26" s="178"/>
      <c r="BZ26" s="179"/>
      <c r="CA26" s="178"/>
      <c r="CB26" s="179"/>
      <c r="CC26" s="178"/>
      <c r="CD26" s="179"/>
      <c r="CE26" s="178"/>
      <c r="CF26" s="179"/>
      <c r="CG26" s="178"/>
      <c r="CH26" s="179"/>
      <c r="CI26" s="178"/>
      <c r="CJ26" s="179"/>
      <c r="CK26" s="178"/>
      <c r="CL26" s="179"/>
      <c r="CM26" s="178"/>
      <c r="CN26" s="179"/>
      <c r="CO26" s="178"/>
      <c r="CP26" s="179"/>
      <c r="CQ26" s="178"/>
      <c r="CR26" s="179"/>
      <c r="CS26" s="178"/>
      <c r="CT26" s="179"/>
      <c r="CU26" s="178"/>
      <c r="CV26" s="179"/>
      <c r="CW26" s="178"/>
      <c r="CX26" s="179"/>
      <c r="CY26" s="178"/>
      <c r="CZ26" s="179"/>
      <c r="DA26" s="178"/>
      <c r="DB26" s="179"/>
      <c r="DC26" s="178"/>
      <c r="DD26" s="179"/>
      <c r="DE26" s="178">
        <f t="shared" si="0"/>
        <v>6</v>
      </c>
      <c r="DF26" s="179">
        <f t="shared" si="1"/>
        <v>0</v>
      </c>
    </row>
    <row r="27" spans="1:110" ht="15.75" customHeight="1" x14ac:dyDescent="0.2">
      <c r="A27" s="180" t="s">
        <v>58</v>
      </c>
      <c r="B27" s="181" t="s">
        <v>59</v>
      </c>
      <c r="C27" s="182"/>
      <c r="D27" s="183"/>
      <c r="E27" s="182"/>
      <c r="F27" s="183"/>
      <c r="G27" s="182"/>
      <c r="H27" s="183"/>
      <c r="I27" s="182"/>
      <c r="J27" s="183"/>
      <c r="K27" s="182"/>
      <c r="L27" s="183"/>
      <c r="M27" s="182"/>
      <c r="N27" s="183"/>
      <c r="O27" s="182"/>
      <c r="P27" s="183"/>
      <c r="Q27" s="182"/>
      <c r="R27" s="183"/>
      <c r="S27" s="182"/>
      <c r="T27" s="183"/>
      <c r="U27" s="182"/>
      <c r="V27" s="183"/>
      <c r="W27" s="182"/>
      <c r="X27" s="183"/>
      <c r="Y27" s="182"/>
      <c r="Z27" s="183"/>
      <c r="AA27" s="182"/>
      <c r="AB27" s="183"/>
      <c r="AC27" s="182"/>
      <c r="AD27" s="183"/>
      <c r="AE27" s="182"/>
      <c r="AF27" s="183"/>
      <c r="AG27" s="182"/>
      <c r="AH27" s="183"/>
      <c r="AI27" s="182"/>
      <c r="AJ27" s="183"/>
      <c r="AK27" s="182"/>
      <c r="AL27" s="183"/>
      <c r="AM27" s="182"/>
      <c r="AN27" s="183"/>
      <c r="AO27" s="182"/>
      <c r="AP27" s="183"/>
      <c r="AQ27" s="182"/>
      <c r="AR27" s="183"/>
      <c r="AS27" s="182"/>
      <c r="AT27" s="183"/>
      <c r="AU27" s="182"/>
      <c r="AV27" s="183"/>
      <c r="AW27" s="182"/>
      <c r="AX27" s="183"/>
      <c r="AY27" s="182"/>
      <c r="AZ27" s="183"/>
      <c r="BA27" s="182"/>
      <c r="BB27" s="183"/>
      <c r="BC27" s="182"/>
      <c r="BD27" s="183"/>
      <c r="BE27" s="182"/>
      <c r="BF27" s="183"/>
      <c r="BG27" s="182"/>
      <c r="BH27" s="183"/>
      <c r="BI27" s="182"/>
      <c r="BJ27" s="183"/>
      <c r="BK27" s="182"/>
      <c r="BL27" s="183"/>
      <c r="BM27" s="182"/>
      <c r="BN27" s="183"/>
      <c r="BO27" s="182"/>
      <c r="BP27" s="183"/>
      <c r="BQ27" s="182"/>
      <c r="BR27" s="183"/>
      <c r="BS27" s="182"/>
      <c r="BT27" s="183"/>
      <c r="BU27" s="182"/>
      <c r="BV27" s="183"/>
      <c r="BW27" s="182"/>
      <c r="BX27" s="183"/>
      <c r="BY27" s="182"/>
      <c r="BZ27" s="183"/>
      <c r="CA27" s="182"/>
      <c r="CB27" s="183"/>
      <c r="CC27" s="182"/>
      <c r="CD27" s="183"/>
      <c r="CE27" s="182"/>
      <c r="CF27" s="183"/>
      <c r="CG27" s="182"/>
      <c r="CH27" s="183"/>
      <c r="CI27" s="182"/>
      <c r="CJ27" s="183"/>
      <c r="CK27" s="182"/>
      <c r="CL27" s="183"/>
      <c r="CM27" s="182"/>
      <c r="CN27" s="183"/>
      <c r="CO27" s="182"/>
      <c r="CP27" s="183"/>
      <c r="CQ27" s="182"/>
      <c r="CR27" s="183"/>
      <c r="CS27" s="182"/>
      <c r="CT27" s="183"/>
      <c r="CU27" s="182"/>
      <c r="CV27" s="183"/>
      <c r="CW27" s="182"/>
      <c r="CX27" s="183"/>
      <c r="CY27" s="182"/>
      <c r="CZ27" s="183"/>
      <c r="DA27" s="182"/>
      <c r="DB27" s="183"/>
      <c r="DC27" s="182"/>
      <c r="DD27" s="183"/>
      <c r="DE27" s="182">
        <f t="shared" si="0"/>
        <v>0</v>
      </c>
      <c r="DF27" s="183">
        <f t="shared" si="1"/>
        <v>0</v>
      </c>
    </row>
    <row r="28" spans="1:110" ht="15.75" customHeight="1" x14ac:dyDescent="0.2">
      <c r="A28" s="172"/>
      <c r="B28" s="173" t="s">
        <v>60</v>
      </c>
      <c r="C28" s="174"/>
      <c r="D28" s="175"/>
      <c r="E28" s="174"/>
      <c r="F28" s="175"/>
      <c r="G28" s="174"/>
      <c r="H28" s="175"/>
      <c r="I28" s="174"/>
      <c r="J28" s="175"/>
      <c r="K28" s="174"/>
      <c r="L28" s="175">
        <v>1</v>
      </c>
      <c r="M28" s="174"/>
      <c r="N28" s="175"/>
      <c r="O28" s="174"/>
      <c r="P28" s="175"/>
      <c r="Q28" s="174"/>
      <c r="R28" s="175"/>
      <c r="S28" s="174"/>
      <c r="T28" s="175"/>
      <c r="U28" s="174"/>
      <c r="V28" s="175"/>
      <c r="W28" s="174"/>
      <c r="X28" s="175"/>
      <c r="Y28" s="174"/>
      <c r="Z28" s="175"/>
      <c r="AA28" s="174"/>
      <c r="AB28" s="175"/>
      <c r="AC28" s="174"/>
      <c r="AD28" s="175"/>
      <c r="AE28" s="174"/>
      <c r="AF28" s="175"/>
      <c r="AG28" s="174"/>
      <c r="AH28" s="175"/>
      <c r="AI28" s="174"/>
      <c r="AJ28" s="175"/>
      <c r="AK28" s="174"/>
      <c r="AL28" s="175"/>
      <c r="AM28" s="174"/>
      <c r="AN28" s="175"/>
      <c r="AO28" s="174"/>
      <c r="AP28" s="175"/>
      <c r="AQ28" s="174"/>
      <c r="AR28" s="175"/>
      <c r="AS28" s="174"/>
      <c r="AT28" s="175"/>
      <c r="AU28" s="174"/>
      <c r="AV28" s="175"/>
      <c r="AW28" s="174"/>
      <c r="AX28" s="175"/>
      <c r="AY28" s="174"/>
      <c r="AZ28" s="175"/>
      <c r="BA28" s="174"/>
      <c r="BB28" s="175"/>
      <c r="BC28" s="174"/>
      <c r="BD28" s="175"/>
      <c r="BE28" s="174"/>
      <c r="BF28" s="175"/>
      <c r="BG28" s="174">
        <v>2</v>
      </c>
      <c r="BH28" s="175"/>
      <c r="BI28" s="174"/>
      <c r="BJ28" s="175"/>
      <c r="BK28" s="174"/>
      <c r="BL28" s="175"/>
      <c r="BM28" s="174"/>
      <c r="BN28" s="175"/>
      <c r="BO28" s="174">
        <v>4</v>
      </c>
      <c r="BP28" s="175"/>
      <c r="BQ28" s="174"/>
      <c r="BR28" s="175"/>
      <c r="BS28" s="174"/>
      <c r="BT28" s="175"/>
      <c r="BU28" s="174"/>
      <c r="BV28" s="175"/>
      <c r="BW28" s="174"/>
      <c r="BX28" s="175"/>
      <c r="BY28" s="174"/>
      <c r="BZ28" s="175"/>
      <c r="CA28" s="174"/>
      <c r="CB28" s="175"/>
      <c r="CC28" s="174"/>
      <c r="CD28" s="175"/>
      <c r="CE28" s="174"/>
      <c r="CF28" s="175"/>
      <c r="CG28" s="174"/>
      <c r="CH28" s="175"/>
      <c r="CI28" s="174"/>
      <c r="CJ28" s="175"/>
      <c r="CK28" s="174"/>
      <c r="CL28" s="175"/>
      <c r="CM28" s="174"/>
      <c r="CN28" s="175"/>
      <c r="CO28" s="174"/>
      <c r="CP28" s="175"/>
      <c r="CQ28" s="174"/>
      <c r="CR28" s="175"/>
      <c r="CS28" s="174"/>
      <c r="CT28" s="175"/>
      <c r="CU28" s="174"/>
      <c r="CV28" s="175"/>
      <c r="CW28" s="174"/>
      <c r="CX28" s="175"/>
      <c r="CY28" s="174"/>
      <c r="CZ28" s="175"/>
      <c r="DA28" s="174"/>
      <c r="DB28" s="175"/>
      <c r="DC28" s="174"/>
      <c r="DD28" s="175"/>
      <c r="DE28" s="174">
        <f t="shared" si="0"/>
        <v>6</v>
      </c>
      <c r="DF28" s="175">
        <f t="shared" si="1"/>
        <v>1</v>
      </c>
    </row>
    <row r="29" spans="1:110" ht="15.75" customHeight="1" x14ac:dyDescent="0.2">
      <c r="A29" s="172"/>
      <c r="B29" s="173" t="s">
        <v>61</v>
      </c>
      <c r="C29" s="174"/>
      <c r="D29" s="175"/>
      <c r="E29" s="174"/>
      <c r="F29" s="175"/>
      <c r="G29" s="174"/>
      <c r="H29" s="175"/>
      <c r="I29" s="174"/>
      <c r="J29" s="175"/>
      <c r="K29" s="174"/>
      <c r="L29" s="175"/>
      <c r="M29" s="174"/>
      <c r="N29" s="175">
        <v>1</v>
      </c>
      <c r="O29" s="174"/>
      <c r="P29" s="175"/>
      <c r="Q29" s="174"/>
      <c r="R29" s="175"/>
      <c r="S29" s="174"/>
      <c r="T29" s="175"/>
      <c r="U29" s="174"/>
      <c r="V29" s="175"/>
      <c r="W29" s="174"/>
      <c r="X29" s="175"/>
      <c r="Y29" s="174"/>
      <c r="Z29" s="175"/>
      <c r="AA29" s="174"/>
      <c r="AB29" s="175"/>
      <c r="AC29" s="174"/>
      <c r="AD29" s="175"/>
      <c r="AE29" s="174"/>
      <c r="AF29" s="175"/>
      <c r="AG29" s="174"/>
      <c r="AH29" s="175"/>
      <c r="AI29" s="174">
        <v>1</v>
      </c>
      <c r="AJ29" s="175"/>
      <c r="AK29" s="174"/>
      <c r="AL29" s="175"/>
      <c r="AM29" s="174"/>
      <c r="AN29" s="175"/>
      <c r="AO29" s="174"/>
      <c r="AP29" s="175"/>
      <c r="AQ29" s="174"/>
      <c r="AR29" s="175"/>
      <c r="AS29" s="174"/>
      <c r="AT29" s="175"/>
      <c r="AU29" s="174"/>
      <c r="AV29" s="175"/>
      <c r="AW29" s="174"/>
      <c r="AX29" s="175"/>
      <c r="AY29" s="174"/>
      <c r="AZ29" s="175"/>
      <c r="BA29" s="174"/>
      <c r="BB29" s="175"/>
      <c r="BC29" s="174"/>
      <c r="BD29" s="175"/>
      <c r="BE29" s="174"/>
      <c r="BF29" s="175"/>
      <c r="BG29" s="174">
        <v>1</v>
      </c>
      <c r="BH29" s="175"/>
      <c r="BI29" s="174">
        <v>1</v>
      </c>
      <c r="BJ29" s="175"/>
      <c r="BK29" s="174"/>
      <c r="BL29" s="175"/>
      <c r="BM29" s="174"/>
      <c r="BN29" s="175"/>
      <c r="BO29" s="174"/>
      <c r="BP29" s="175"/>
      <c r="BQ29" s="174"/>
      <c r="BR29" s="175"/>
      <c r="BS29" s="174">
        <v>3</v>
      </c>
      <c r="BT29" s="175"/>
      <c r="BU29" s="174"/>
      <c r="BV29" s="175"/>
      <c r="BW29" s="174"/>
      <c r="BX29" s="175"/>
      <c r="BY29" s="174"/>
      <c r="BZ29" s="175"/>
      <c r="CA29" s="174"/>
      <c r="CB29" s="175"/>
      <c r="CC29" s="174"/>
      <c r="CD29" s="175"/>
      <c r="CE29" s="174"/>
      <c r="CF29" s="175"/>
      <c r="CG29" s="174"/>
      <c r="CH29" s="175"/>
      <c r="CI29" s="174"/>
      <c r="CJ29" s="175"/>
      <c r="CK29" s="174"/>
      <c r="CL29" s="175"/>
      <c r="CM29" s="174"/>
      <c r="CN29" s="175"/>
      <c r="CO29" s="174"/>
      <c r="CP29" s="175"/>
      <c r="CQ29" s="174"/>
      <c r="CR29" s="175"/>
      <c r="CS29" s="174"/>
      <c r="CT29" s="175"/>
      <c r="CU29" s="174"/>
      <c r="CV29" s="175"/>
      <c r="CW29" s="174"/>
      <c r="CX29" s="175"/>
      <c r="CY29" s="174"/>
      <c r="CZ29" s="175"/>
      <c r="DA29" s="174"/>
      <c r="DB29" s="175"/>
      <c r="DC29" s="174"/>
      <c r="DD29" s="175"/>
      <c r="DE29" s="174">
        <f t="shared" si="0"/>
        <v>6</v>
      </c>
      <c r="DF29" s="175">
        <f t="shared" si="1"/>
        <v>1</v>
      </c>
    </row>
    <row r="30" spans="1:110" ht="15.75" customHeight="1" x14ac:dyDescent="0.2">
      <c r="A30" s="172"/>
      <c r="B30" s="173" t="s">
        <v>62</v>
      </c>
      <c r="C30" s="174">
        <v>4</v>
      </c>
      <c r="D30" s="175"/>
      <c r="E30" s="174"/>
      <c r="F30" s="175"/>
      <c r="G30" s="174"/>
      <c r="H30" s="175"/>
      <c r="I30" s="174"/>
      <c r="J30" s="175"/>
      <c r="K30" s="174"/>
      <c r="L30" s="175"/>
      <c r="M30" s="174"/>
      <c r="N30" s="175">
        <v>1</v>
      </c>
      <c r="O30" s="174"/>
      <c r="P30" s="175"/>
      <c r="Q30" s="174"/>
      <c r="R30" s="175">
        <v>2</v>
      </c>
      <c r="S30" s="174"/>
      <c r="T30" s="175"/>
      <c r="U30" s="174"/>
      <c r="V30" s="175"/>
      <c r="W30" s="174"/>
      <c r="X30" s="175"/>
      <c r="Y30" s="174"/>
      <c r="Z30" s="175"/>
      <c r="AA30" s="174"/>
      <c r="AB30" s="175"/>
      <c r="AC30" s="174"/>
      <c r="AD30" s="175"/>
      <c r="AE30" s="174"/>
      <c r="AF30" s="175"/>
      <c r="AG30" s="174"/>
      <c r="AH30" s="175"/>
      <c r="AI30" s="174"/>
      <c r="AJ30" s="175"/>
      <c r="AK30" s="174"/>
      <c r="AL30" s="175"/>
      <c r="AM30" s="174"/>
      <c r="AN30" s="175"/>
      <c r="AO30" s="174">
        <v>2</v>
      </c>
      <c r="AP30" s="175"/>
      <c r="AQ30" s="174"/>
      <c r="AR30" s="175"/>
      <c r="AS30" s="174"/>
      <c r="AT30" s="175"/>
      <c r="AU30" s="174"/>
      <c r="AV30" s="175"/>
      <c r="AW30" s="174"/>
      <c r="AX30" s="175"/>
      <c r="AY30" s="174"/>
      <c r="AZ30" s="175"/>
      <c r="BA30" s="174"/>
      <c r="BB30" s="175"/>
      <c r="BC30" s="174"/>
      <c r="BD30" s="175"/>
      <c r="BE30" s="174"/>
      <c r="BF30" s="175"/>
      <c r="BG30" s="174">
        <v>2</v>
      </c>
      <c r="BH30" s="175"/>
      <c r="BI30" s="174">
        <v>1</v>
      </c>
      <c r="BJ30" s="175"/>
      <c r="BK30" s="174"/>
      <c r="BL30" s="175"/>
      <c r="BM30" s="174"/>
      <c r="BN30" s="175"/>
      <c r="BO30" s="174">
        <v>2</v>
      </c>
      <c r="BP30" s="175"/>
      <c r="BQ30" s="174"/>
      <c r="BR30" s="175"/>
      <c r="BS30" s="174"/>
      <c r="BT30" s="175"/>
      <c r="BU30" s="174"/>
      <c r="BV30" s="175"/>
      <c r="BW30" s="174"/>
      <c r="BX30" s="175"/>
      <c r="BY30" s="174">
        <v>2</v>
      </c>
      <c r="BZ30" s="175"/>
      <c r="CA30" s="174"/>
      <c r="CB30" s="175"/>
      <c r="CC30" s="174"/>
      <c r="CD30" s="175"/>
      <c r="CE30" s="174"/>
      <c r="CF30" s="175"/>
      <c r="CG30" s="174"/>
      <c r="CH30" s="175"/>
      <c r="CI30" s="174"/>
      <c r="CJ30" s="175"/>
      <c r="CK30" s="174"/>
      <c r="CL30" s="175"/>
      <c r="CM30" s="174"/>
      <c r="CN30" s="175"/>
      <c r="CO30" s="174"/>
      <c r="CP30" s="175"/>
      <c r="CQ30" s="174"/>
      <c r="CR30" s="175"/>
      <c r="CS30" s="174"/>
      <c r="CT30" s="175"/>
      <c r="CU30" s="174">
        <v>1</v>
      </c>
      <c r="CV30" s="175"/>
      <c r="CW30" s="174"/>
      <c r="CX30" s="175"/>
      <c r="CY30" s="174"/>
      <c r="CZ30" s="175"/>
      <c r="DA30" s="174"/>
      <c r="DB30" s="175"/>
      <c r="DC30" s="174"/>
      <c r="DD30" s="175"/>
      <c r="DE30" s="174">
        <f t="shared" si="0"/>
        <v>14</v>
      </c>
      <c r="DF30" s="175">
        <f t="shared" si="1"/>
        <v>3</v>
      </c>
    </row>
    <row r="31" spans="1:110" ht="15.75" customHeight="1" x14ac:dyDescent="0.2">
      <c r="A31" s="172"/>
      <c r="B31" s="173" t="s">
        <v>63</v>
      </c>
      <c r="C31" s="174"/>
      <c r="D31" s="175"/>
      <c r="E31" s="174"/>
      <c r="F31" s="175"/>
      <c r="G31" s="174"/>
      <c r="H31" s="175"/>
      <c r="I31" s="174"/>
      <c r="J31" s="175"/>
      <c r="K31" s="174"/>
      <c r="L31" s="175"/>
      <c r="M31" s="174"/>
      <c r="N31" s="175"/>
      <c r="O31" s="174"/>
      <c r="P31" s="175"/>
      <c r="Q31" s="174"/>
      <c r="R31" s="175"/>
      <c r="S31" s="174"/>
      <c r="T31" s="175"/>
      <c r="U31" s="174"/>
      <c r="V31" s="175"/>
      <c r="W31" s="174"/>
      <c r="X31" s="175"/>
      <c r="Y31" s="174"/>
      <c r="Z31" s="175"/>
      <c r="AA31" s="174"/>
      <c r="AB31" s="175"/>
      <c r="AC31" s="174"/>
      <c r="AD31" s="175"/>
      <c r="AE31" s="174"/>
      <c r="AF31" s="175"/>
      <c r="AG31" s="174"/>
      <c r="AH31" s="175"/>
      <c r="AI31" s="174"/>
      <c r="AJ31" s="175"/>
      <c r="AK31" s="174"/>
      <c r="AL31" s="175"/>
      <c r="AM31" s="174"/>
      <c r="AN31" s="175"/>
      <c r="AO31" s="174"/>
      <c r="AP31" s="175"/>
      <c r="AQ31" s="174"/>
      <c r="AR31" s="175"/>
      <c r="AS31" s="174"/>
      <c r="AT31" s="175"/>
      <c r="AU31" s="174"/>
      <c r="AV31" s="175"/>
      <c r="AW31" s="174"/>
      <c r="AX31" s="175"/>
      <c r="AY31" s="174"/>
      <c r="AZ31" s="175"/>
      <c r="BA31" s="174"/>
      <c r="BB31" s="175"/>
      <c r="BC31" s="174"/>
      <c r="BD31" s="175"/>
      <c r="BE31" s="174"/>
      <c r="BF31" s="175"/>
      <c r="BG31" s="174"/>
      <c r="BH31" s="175"/>
      <c r="BI31" s="174"/>
      <c r="BJ31" s="175"/>
      <c r="BK31" s="174"/>
      <c r="BL31" s="175"/>
      <c r="BM31" s="174"/>
      <c r="BN31" s="175"/>
      <c r="BO31" s="174"/>
      <c r="BP31" s="175"/>
      <c r="BQ31" s="174"/>
      <c r="BR31" s="175"/>
      <c r="BS31" s="174"/>
      <c r="BT31" s="175"/>
      <c r="BU31" s="174"/>
      <c r="BV31" s="175"/>
      <c r="BW31" s="174"/>
      <c r="BX31" s="175"/>
      <c r="BY31" s="174"/>
      <c r="BZ31" s="175"/>
      <c r="CA31" s="174"/>
      <c r="CB31" s="175"/>
      <c r="CC31" s="174"/>
      <c r="CD31" s="175"/>
      <c r="CE31" s="174"/>
      <c r="CF31" s="175"/>
      <c r="CG31" s="174"/>
      <c r="CH31" s="175"/>
      <c r="CI31" s="174"/>
      <c r="CJ31" s="175"/>
      <c r="CK31" s="174"/>
      <c r="CL31" s="175"/>
      <c r="CM31" s="174"/>
      <c r="CN31" s="175"/>
      <c r="CO31" s="174"/>
      <c r="CP31" s="175"/>
      <c r="CQ31" s="174"/>
      <c r="CR31" s="175"/>
      <c r="CS31" s="174"/>
      <c r="CT31" s="175"/>
      <c r="CU31" s="174"/>
      <c r="CV31" s="175"/>
      <c r="CW31" s="174"/>
      <c r="CX31" s="175"/>
      <c r="CY31" s="174"/>
      <c r="CZ31" s="175"/>
      <c r="DA31" s="174"/>
      <c r="DB31" s="175"/>
      <c r="DC31" s="174"/>
      <c r="DD31" s="175"/>
      <c r="DE31" s="174">
        <f t="shared" si="0"/>
        <v>0</v>
      </c>
      <c r="DF31" s="175">
        <f t="shared" si="1"/>
        <v>0</v>
      </c>
    </row>
    <row r="32" spans="1:110" ht="15.75" customHeight="1" x14ac:dyDescent="0.2">
      <c r="A32" s="172"/>
      <c r="B32" s="173" t="s">
        <v>64</v>
      </c>
      <c r="C32" s="174">
        <v>1</v>
      </c>
      <c r="D32" s="175"/>
      <c r="E32" s="174"/>
      <c r="F32" s="175"/>
      <c r="G32" s="174"/>
      <c r="H32" s="175"/>
      <c r="I32" s="174"/>
      <c r="J32" s="175"/>
      <c r="K32" s="174"/>
      <c r="L32" s="175"/>
      <c r="M32" s="174"/>
      <c r="N32" s="175"/>
      <c r="O32" s="174"/>
      <c r="P32" s="175"/>
      <c r="Q32" s="174"/>
      <c r="R32" s="175"/>
      <c r="S32" s="174"/>
      <c r="T32" s="175"/>
      <c r="U32" s="174"/>
      <c r="V32" s="175"/>
      <c r="W32" s="174"/>
      <c r="X32" s="175"/>
      <c r="Y32" s="174"/>
      <c r="Z32" s="175"/>
      <c r="AA32" s="174"/>
      <c r="AB32" s="175"/>
      <c r="AC32" s="174"/>
      <c r="AD32" s="175"/>
      <c r="AE32" s="174"/>
      <c r="AF32" s="175"/>
      <c r="AG32" s="174"/>
      <c r="AH32" s="175"/>
      <c r="AI32" s="174"/>
      <c r="AJ32" s="175"/>
      <c r="AK32" s="174"/>
      <c r="AL32" s="175"/>
      <c r="AM32" s="174"/>
      <c r="AN32" s="175"/>
      <c r="AO32" s="174"/>
      <c r="AP32" s="175"/>
      <c r="AQ32" s="174"/>
      <c r="AR32" s="175"/>
      <c r="AS32" s="174"/>
      <c r="AT32" s="175"/>
      <c r="AU32" s="174"/>
      <c r="AV32" s="175"/>
      <c r="AW32" s="174"/>
      <c r="AX32" s="175"/>
      <c r="AY32" s="174"/>
      <c r="AZ32" s="175"/>
      <c r="BA32" s="174"/>
      <c r="BB32" s="175"/>
      <c r="BC32" s="174">
        <v>1</v>
      </c>
      <c r="BD32" s="175"/>
      <c r="BE32" s="174"/>
      <c r="BF32" s="175"/>
      <c r="BG32" s="174"/>
      <c r="BH32" s="175"/>
      <c r="BI32" s="174"/>
      <c r="BJ32" s="175"/>
      <c r="BK32" s="174"/>
      <c r="BL32" s="175"/>
      <c r="BM32" s="174"/>
      <c r="BN32" s="175"/>
      <c r="BO32" s="174">
        <v>1</v>
      </c>
      <c r="BP32" s="175"/>
      <c r="BQ32" s="174">
        <v>1</v>
      </c>
      <c r="BR32" s="175"/>
      <c r="BS32" s="174">
        <v>3</v>
      </c>
      <c r="BT32" s="175"/>
      <c r="BU32" s="174"/>
      <c r="BV32" s="175"/>
      <c r="BW32" s="174"/>
      <c r="BX32" s="175"/>
      <c r="BY32" s="174">
        <v>2</v>
      </c>
      <c r="BZ32" s="175"/>
      <c r="CA32" s="174"/>
      <c r="CB32" s="175"/>
      <c r="CC32" s="174"/>
      <c r="CD32" s="175"/>
      <c r="CE32" s="174"/>
      <c r="CF32" s="175"/>
      <c r="CG32" s="174">
        <v>1</v>
      </c>
      <c r="CH32" s="175"/>
      <c r="CI32" s="174"/>
      <c r="CJ32" s="175"/>
      <c r="CK32" s="174"/>
      <c r="CL32" s="175"/>
      <c r="CM32" s="174">
        <v>1</v>
      </c>
      <c r="CN32" s="175"/>
      <c r="CO32" s="174"/>
      <c r="CP32" s="175"/>
      <c r="CQ32" s="174"/>
      <c r="CR32" s="175"/>
      <c r="CS32" s="174"/>
      <c r="CT32" s="175"/>
      <c r="CU32" s="174"/>
      <c r="CV32" s="175"/>
      <c r="CW32" s="174"/>
      <c r="CX32" s="175"/>
      <c r="CY32" s="174"/>
      <c r="CZ32" s="175"/>
      <c r="DA32" s="174"/>
      <c r="DB32" s="175"/>
      <c r="DC32" s="174"/>
      <c r="DD32" s="175"/>
      <c r="DE32" s="174">
        <f t="shared" si="0"/>
        <v>11</v>
      </c>
      <c r="DF32" s="175">
        <f t="shared" si="1"/>
        <v>0</v>
      </c>
    </row>
    <row r="33" spans="1:110" ht="15.75" customHeight="1" x14ac:dyDescent="0.2">
      <c r="A33" s="172"/>
      <c r="B33" s="173" t="s">
        <v>65</v>
      </c>
      <c r="C33" s="174">
        <v>1</v>
      </c>
      <c r="D33" s="175"/>
      <c r="E33" s="174"/>
      <c r="F33" s="175"/>
      <c r="G33" s="174"/>
      <c r="H33" s="175"/>
      <c r="I33" s="174"/>
      <c r="J33" s="175"/>
      <c r="K33" s="174">
        <v>2</v>
      </c>
      <c r="L33" s="175"/>
      <c r="M33" s="174"/>
      <c r="N33" s="175"/>
      <c r="O33" s="174"/>
      <c r="P33" s="175"/>
      <c r="Q33" s="174"/>
      <c r="R33" s="175"/>
      <c r="S33" s="174"/>
      <c r="T33" s="175"/>
      <c r="U33" s="174"/>
      <c r="V33" s="175"/>
      <c r="W33" s="174"/>
      <c r="X33" s="175"/>
      <c r="Y33" s="174"/>
      <c r="Z33" s="175"/>
      <c r="AA33" s="174"/>
      <c r="AB33" s="175"/>
      <c r="AC33" s="174"/>
      <c r="AD33" s="175"/>
      <c r="AE33" s="174"/>
      <c r="AF33" s="175"/>
      <c r="AG33" s="174"/>
      <c r="AH33" s="175"/>
      <c r="AI33" s="174"/>
      <c r="AJ33" s="175"/>
      <c r="AK33" s="174"/>
      <c r="AL33" s="175"/>
      <c r="AM33" s="174"/>
      <c r="AN33" s="175"/>
      <c r="AO33" s="174"/>
      <c r="AP33" s="175"/>
      <c r="AQ33" s="174"/>
      <c r="AR33" s="175"/>
      <c r="AS33" s="174"/>
      <c r="AT33" s="175"/>
      <c r="AU33" s="174"/>
      <c r="AV33" s="175"/>
      <c r="AW33" s="174"/>
      <c r="AX33" s="175"/>
      <c r="AY33" s="174"/>
      <c r="AZ33" s="175"/>
      <c r="BA33" s="174"/>
      <c r="BB33" s="175"/>
      <c r="BC33" s="174"/>
      <c r="BD33" s="175"/>
      <c r="BE33" s="174"/>
      <c r="BF33" s="175"/>
      <c r="BG33" s="174"/>
      <c r="BH33" s="175"/>
      <c r="BI33" s="174"/>
      <c r="BJ33" s="175"/>
      <c r="BK33" s="174"/>
      <c r="BL33" s="175"/>
      <c r="BM33" s="174"/>
      <c r="BN33" s="175"/>
      <c r="BO33" s="174"/>
      <c r="BP33" s="175"/>
      <c r="BQ33" s="174"/>
      <c r="BR33" s="175"/>
      <c r="BS33" s="174"/>
      <c r="BT33" s="175"/>
      <c r="BU33" s="174"/>
      <c r="BV33" s="175"/>
      <c r="BW33" s="174"/>
      <c r="BX33" s="175"/>
      <c r="BY33" s="174">
        <v>1</v>
      </c>
      <c r="BZ33" s="175"/>
      <c r="CA33" s="174"/>
      <c r="CB33" s="175"/>
      <c r="CC33" s="174"/>
      <c r="CD33" s="175"/>
      <c r="CE33" s="174"/>
      <c r="CF33" s="175"/>
      <c r="CG33" s="174"/>
      <c r="CH33" s="175"/>
      <c r="CI33" s="174"/>
      <c r="CJ33" s="175"/>
      <c r="CK33" s="174"/>
      <c r="CL33" s="175"/>
      <c r="CM33" s="174"/>
      <c r="CN33" s="175"/>
      <c r="CO33" s="174"/>
      <c r="CP33" s="175"/>
      <c r="CQ33" s="174"/>
      <c r="CR33" s="175"/>
      <c r="CS33" s="174"/>
      <c r="CT33" s="175"/>
      <c r="CU33" s="174"/>
      <c r="CV33" s="175"/>
      <c r="CW33" s="174"/>
      <c r="CX33" s="175"/>
      <c r="CY33" s="174"/>
      <c r="CZ33" s="175"/>
      <c r="DA33" s="174"/>
      <c r="DB33" s="175"/>
      <c r="DC33" s="174"/>
      <c r="DD33" s="175"/>
      <c r="DE33" s="174">
        <f t="shared" si="0"/>
        <v>4</v>
      </c>
      <c r="DF33" s="175">
        <f t="shared" si="1"/>
        <v>0</v>
      </c>
    </row>
    <row r="34" spans="1:110" ht="20.25" customHeight="1" thickBot="1" x14ac:dyDescent="0.25">
      <c r="A34" s="176"/>
      <c r="B34" s="177" t="s">
        <v>66</v>
      </c>
      <c r="C34" s="178"/>
      <c r="D34" s="179"/>
      <c r="E34" s="178"/>
      <c r="F34" s="179"/>
      <c r="G34" s="178"/>
      <c r="H34" s="179"/>
      <c r="I34" s="178"/>
      <c r="J34" s="179"/>
      <c r="K34" s="178">
        <v>1</v>
      </c>
      <c r="L34" s="179"/>
      <c r="M34" s="178"/>
      <c r="N34" s="179"/>
      <c r="O34" s="178"/>
      <c r="P34" s="179"/>
      <c r="Q34" s="178"/>
      <c r="R34" s="179"/>
      <c r="S34" s="178"/>
      <c r="T34" s="179"/>
      <c r="U34" s="178"/>
      <c r="V34" s="179"/>
      <c r="W34" s="178"/>
      <c r="X34" s="179"/>
      <c r="Y34" s="178"/>
      <c r="Z34" s="179"/>
      <c r="AA34" s="178"/>
      <c r="AB34" s="179"/>
      <c r="AC34" s="178"/>
      <c r="AD34" s="179"/>
      <c r="AE34" s="178"/>
      <c r="AF34" s="179"/>
      <c r="AG34" s="178"/>
      <c r="AH34" s="179"/>
      <c r="AI34" s="178"/>
      <c r="AJ34" s="179"/>
      <c r="AK34" s="178"/>
      <c r="AL34" s="179"/>
      <c r="AM34" s="178"/>
      <c r="AN34" s="179"/>
      <c r="AO34" s="178"/>
      <c r="AP34" s="179"/>
      <c r="AQ34" s="178"/>
      <c r="AR34" s="179"/>
      <c r="AS34" s="178"/>
      <c r="AT34" s="179"/>
      <c r="AU34" s="178"/>
      <c r="AV34" s="179"/>
      <c r="AW34" s="178"/>
      <c r="AX34" s="179"/>
      <c r="AY34" s="178"/>
      <c r="AZ34" s="179"/>
      <c r="BA34" s="178"/>
      <c r="BB34" s="179"/>
      <c r="BC34" s="178"/>
      <c r="BD34" s="179"/>
      <c r="BE34" s="178"/>
      <c r="BF34" s="179"/>
      <c r="BG34" s="178"/>
      <c r="BH34" s="179"/>
      <c r="BI34" s="178"/>
      <c r="BJ34" s="179"/>
      <c r="BK34" s="178"/>
      <c r="BL34" s="179"/>
      <c r="BM34" s="178"/>
      <c r="BN34" s="179"/>
      <c r="BO34" s="178">
        <v>2</v>
      </c>
      <c r="BP34" s="179"/>
      <c r="BQ34" s="178"/>
      <c r="BR34" s="179"/>
      <c r="BS34" s="178"/>
      <c r="BT34" s="179"/>
      <c r="BU34" s="178"/>
      <c r="BV34" s="179"/>
      <c r="BW34" s="178"/>
      <c r="BX34" s="179"/>
      <c r="BY34" s="178"/>
      <c r="BZ34" s="179"/>
      <c r="CA34" s="178"/>
      <c r="CB34" s="179"/>
      <c r="CC34" s="178"/>
      <c r="CD34" s="179"/>
      <c r="CE34" s="178"/>
      <c r="CF34" s="179"/>
      <c r="CG34" s="178"/>
      <c r="CH34" s="179"/>
      <c r="CI34" s="178"/>
      <c r="CJ34" s="179"/>
      <c r="CK34" s="178"/>
      <c r="CL34" s="179"/>
      <c r="CM34" s="178"/>
      <c r="CN34" s="179"/>
      <c r="CO34" s="178"/>
      <c r="CP34" s="179"/>
      <c r="CQ34" s="178"/>
      <c r="CR34" s="179"/>
      <c r="CS34" s="178"/>
      <c r="CT34" s="179"/>
      <c r="CU34" s="178"/>
      <c r="CV34" s="179"/>
      <c r="CW34" s="178"/>
      <c r="CX34" s="179"/>
      <c r="CY34" s="178"/>
      <c r="CZ34" s="179"/>
      <c r="DA34" s="178"/>
      <c r="DB34" s="179"/>
      <c r="DC34" s="178"/>
      <c r="DD34" s="179"/>
      <c r="DE34" s="178">
        <f t="shared" si="0"/>
        <v>3</v>
      </c>
      <c r="DF34" s="179">
        <f t="shared" si="1"/>
        <v>0</v>
      </c>
    </row>
    <row r="35" spans="1:110" ht="15.75" customHeight="1" x14ac:dyDescent="0.2">
      <c r="A35" s="180" t="s">
        <v>67</v>
      </c>
      <c r="B35" s="181" t="s">
        <v>132</v>
      </c>
      <c r="C35" s="182"/>
      <c r="D35" s="183"/>
      <c r="E35" s="182"/>
      <c r="F35" s="183"/>
      <c r="G35" s="182"/>
      <c r="H35" s="183"/>
      <c r="I35" s="182"/>
      <c r="J35" s="183"/>
      <c r="K35" s="182"/>
      <c r="L35" s="183"/>
      <c r="M35" s="182"/>
      <c r="N35" s="183"/>
      <c r="O35" s="182"/>
      <c r="P35" s="183"/>
      <c r="Q35" s="182"/>
      <c r="R35" s="183"/>
      <c r="S35" s="182"/>
      <c r="T35" s="183"/>
      <c r="U35" s="182"/>
      <c r="V35" s="183"/>
      <c r="W35" s="182"/>
      <c r="X35" s="183"/>
      <c r="Y35" s="182"/>
      <c r="Z35" s="183"/>
      <c r="AA35" s="182"/>
      <c r="AB35" s="183"/>
      <c r="AC35" s="182"/>
      <c r="AD35" s="183"/>
      <c r="AE35" s="182"/>
      <c r="AF35" s="183"/>
      <c r="AG35" s="182"/>
      <c r="AH35" s="183"/>
      <c r="AI35" s="182"/>
      <c r="AJ35" s="183"/>
      <c r="AK35" s="182"/>
      <c r="AL35" s="183"/>
      <c r="AM35" s="182"/>
      <c r="AN35" s="183"/>
      <c r="AO35" s="182"/>
      <c r="AP35" s="183"/>
      <c r="AQ35" s="182"/>
      <c r="AR35" s="183"/>
      <c r="AS35" s="182"/>
      <c r="AT35" s="183"/>
      <c r="AU35" s="182"/>
      <c r="AV35" s="183"/>
      <c r="AW35" s="182"/>
      <c r="AX35" s="183"/>
      <c r="AY35" s="182"/>
      <c r="AZ35" s="183"/>
      <c r="BA35" s="182"/>
      <c r="BB35" s="183"/>
      <c r="BC35" s="182"/>
      <c r="BD35" s="183"/>
      <c r="BE35" s="182"/>
      <c r="BF35" s="183"/>
      <c r="BG35" s="182"/>
      <c r="BH35" s="183"/>
      <c r="BI35" s="182"/>
      <c r="BJ35" s="183"/>
      <c r="BK35" s="182"/>
      <c r="BL35" s="183"/>
      <c r="BM35" s="182"/>
      <c r="BN35" s="183"/>
      <c r="BO35" s="182"/>
      <c r="BP35" s="183"/>
      <c r="BQ35" s="182"/>
      <c r="BR35" s="183"/>
      <c r="BS35" s="182"/>
      <c r="BT35" s="183"/>
      <c r="BU35" s="182"/>
      <c r="BV35" s="183"/>
      <c r="BW35" s="182"/>
      <c r="BX35" s="183"/>
      <c r="BY35" s="182"/>
      <c r="BZ35" s="183"/>
      <c r="CA35" s="182"/>
      <c r="CB35" s="183"/>
      <c r="CC35" s="182"/>
      <c r="CD35" s="183"/>
      <c r="CE35" s="182"/>
      <c r="CF35" s="183"/>
      <c r="CG35" s="182"/>
      <c r="CH35" s="183"/>
      <c r="CI35" s="182"/>
      <c r="CJ35" s="183"/>
      <c r="CK35" s="182"/>
      <c r="CL35" s="183"/>
      <c r="CM35" s="182"/>
      <c r="CN35" s="183"/>
      <c r="CO35" s="182"/>
      <c r="CP35" s="183"/>
      <c r="CQ35" s="182"/>
      <c r="CR35" s="183"/>
      <c r="CS35" s="182"/>
      <c r="CT35" s="183"/>
      <c r="CU35" s="182"/>
      <c r="CV35" s="183"/>
      <c r="CW35" s="182"/>
      <c r="CX35" s="183"/>
      <c r="CY35" s="182"/>
      <c r="CZ35" s="183"/>
      <c r="DA35" s="182"/>
      <c r="DB35" s="183"/>
      <c r="DC35" s="182"/>
      <c r="DD35" s="183"/>
      <c r="DE35" s="182">
        <f t="shared" si="0"/>
        <v>0</v>
      </c>
      <c r="DF35" s="183">
        <f t="shared" si="1"/>
        <v>0</v>
      </c>
    </row>
    <row r="36" spans="1:110" ht="15.75" customHeight="1" x14ac:dyDescent="0.2">
      <c r="A36" s="172"/>
      <c r="B36" s="56" t="s">
        <v>155</v>
      </c>
      <c r="C36" s="174"/>
      <c r="D36" s="175"/>
      <c r="E36" s="174"/>
      <c r="F36" s="175"/>
      <c r="G36" s="174"/>
      <c r="H36" s="175"/>
      <c r="I36" s="174"/>
      <c r="J36" s="175"/>
      <c r="K36" s="174"/>
      <c r="L36" s="175"/>
      <c r="M36" s="174"/>
      <c r="N36" s="175"/>
      <c r="O36" s="182"/>
      <c r="P36" s="183"/>
      <c r="Q36" s="174"/>
      <c r="R36" s="175"/>
      <c r="S36" s="174"/>
      <c r="T36" s="175"/>
      <c r="U36" s="174"/>
      <c r="V36" s="175"/>
      <c r="W36" s="174"/>
      <c r="X36" s="175"/>
      <c r="Y36" s="174"/>
      <c r="Z36" s="175"/>
      <c r="AA36" s="174"/>
      <c r="AB36" s="175"/>
      <c r="AC36" s="174"/>
      <c r="AD36" s="175"/>
      <c r="AE36" s="174"/>
      <c r="AF36" s="175"/>
      <c r="AG36" s="174"/>
      <c r="AH36" s="175"/>
      <c r="AI36" s="174"/>
      <c r="AJ36" s="175"/>
      <c r="AK36" s="174"/>
      <c r="AL36" s="175"/>
      <c r="AM36" s="174"/>
      <c r="AN36" s="175"/>
      <c r="AO36" s="174"/>
      <c r="AP36" s="175"/>
      <c r="AQ36" s="174"/>
      <c r="AR36" s="175"/>
      <c r="AS36" s="174"/>
      <c r="AT36" s="175"/>
      <c r="AU36" s="174"/>
      <c r="AV36" s="175"/>
      <c r="AW36" s="174"/>
      <c r="AX36" s="175"/>
      <c r="AY36" s="174"/>
      <c r="AZ36" s="175"/>
      <c r="BA36" s="174"/>
      <c r="BB36" s="175"/>
      <c r="BC36" s="174"/>
      <c r="BD36" s="175"/>
      <c r="BE36" s="174"/>
      <c r="BF36" s="175"/>
      <c r="BG36" s="174"/>
      <c r="BH36" s="175"/>
      <c r="BI36" s="174"/>
      <c r="BJ36" s="175"/>
      <c r="BK36" s="174"/>
      <c r="BL36" s="175"/>
      <c r="BM36" s="174"/>
      <c r="BN36" s="175"/>
      <c r="BO36" s="174"/>
      <c r="BP36" s="175"/>
      <c r="BQ36" s="174"/>
      <c r="BR36" s="175"/>
      <c r="BS36" s="174"/>
      <c r="BT36" s="175"/>
      <c r="BU36" s="174"/>
      <c r="BV36" s="175"/>
      <c r="BW36" s="174"/>
      <c r="BX36" s="175"/>
      <c r="BY36" s="174"/>
      <c r="BZ36" s="175"/>
      <c r="CA36" s="174"/>
      <c r="CB36" s="175"/>
      <c r="CC36" s="174"/>
      <c r="CD36" s="175"/>
      <c r="CE36" s="174"/>
      <c r="CF36" s="175"/>
      <c r="CG36" s="174"/>
      <c r="CH36" s="175"/>
      <c r="CI36" s="174"/>
      <c r="CJ36" s="175"/>
      <c r="CK36" s="174"/>
      <c r="CL36" s="175"/>
      <c r="CM36" s="174"/>
      <c r="CN36" s="175"/>
      <c r="CO36" s="174"/>
      <c r="CP36" s="175"/>
      <c r="CQ36" s="174"/>
      <c r="CR36" s="175"/>
      <c r="CS36" s="174"/>
      <c r="CT36" s="175"/>
      <c r="CU36" s="174"/>
      <c r="CV36" s="175"/>
      <c r="CW36" s="174"/>
      <c r="CX36" s="175"/>
      <c r="CY36" s="174"/>
      <c r="CZ36" s="175"/>
      <c r="DA36" s="174"/>
      <c r="DB36" s="175"/>
      <c r="DC36" s="174"/>
      <c r="DD36" s="175"/>
      <c r="DE36" s="174">
        <f t="shared" si="0"/>
        <v>0</v>
      </c>
      <c r="DF36" s="175">
        <f t="shared" si="1"/>
        <v>0</v>
      </c>
    </row>
    <row r="37" spans="1:110" ht="15.75" customHeight="1" x14ac:dyDescent="0.2">
      <c r="A37" s="172"/>
      <c r="B37" s="56" t="s">
        <v>157</v>
      </c>
      <c r="C37" s="174"/>
      <c r="D37" s="175"/>
      <c r="E37" s="174"/>
      <c r="F37" s="175"/>
      <c r="G37" s="174"/>
      <c r="H37" s="175"/>
      <c r="I37" s="174"/>
      <c r="J37" s="175"/>
      <c r="K37" s="174"/>
      <c r="L37" s="175"/>
      <c r="M37" s="174"/>
      <c r="N37" s="175"/>
      <c r="O37" s="182"/>
      <c r="P37" s="183"/>
      <c r="Q37" s="174"/>
      <c r="R37" s="175"/>
      <c r="S37" s="174"/>
      <c r="T37" s="175"/>
      <c r="U37" s="174"/>
      <c r="V37" s="175"/>
      <c r="W37" s="174"/>
      <c r="X37" s="175"/>
      <c r="Y37" s="174"/>
      <c r="Z37" s="175"/>
      <c r="AA37" s="174"/>
      <c r="AB37" s="175"/>
      <c r="AC37" s="174"/>
      <c r="AD37" s="175"/>
      <c r="AE37" s="174"/>
      <c r="AF37" s="175"/>
      <c r="AG37" s="174"/>
      <c r="AH37" s="175"/>
      <c r="AI37" s="174"/>
      <c r="AJ37" s="175"/>
      <c r="AK37" s="174"/>
      <c r="AL37" s="175"/>
      <c r="AM37" s="174"/>
      <c r="AN37" s="175"/>
      <c r="AO37" s="174"/>
      <c r="AP37" s="175"/>
      <c r="AQ37" s="174"/>
      <c r="AR37" s="175"/>
      <c r="AS37" s="174"/>
      <c r="AT37" s="175"/>
      <c r="AU37" s="174"/>
      <c r="AV37" s="175"/>
      <c r="AW37" s="174"/>
      <c r="AX37" s="175"/>
      <c r="AY37" s="174"/>
      <c r="AZ37" s="175"/>
      <c r="BA37" s="174"/>
      <c r="BB37" s="175"/>
      <c r="BC37" s="174"/>
      <c r="BD37" s="175"/>
      <c r="BE37" s="174"/>
      <c r="BF37" s="175"/>
      <c r="BG37" s="174"/>
      <c r="BH37" s="175"/>
      <c r="BI37" s="174"/>
      <c r="BJ37" s="175"/>
      <c r="BK37" s="174"/>
      <c r="BL37" s="175"/>
      <c r="BM37" s="174"/>
      <c r="BN37" s="175"/>
      <c r="BO37" s="174"/>
      <c r="BP37" s="175"/>
      <c r="BQ37" s="174"/>
      <c r="BR37" s="175"/>
      <c r="BS37" s="174"/>
      <c r="BT37" s="175"/>
      <c r="BU37" s="174"/>
      <c r="BV37" s="175"/>
      <c r="BW37" s="174"/>
      <c r="BX37" s="175"/>
      <c r="BY37" s="174"/>
      <c r="BZ37" s="175"/>
      <c r="CA37" s="174"/>
      <c r="CB37" s="175"/>
      <c r="CC37" s="174"/>
      <c r="CD37" s="175"/>
      <c r="CE37" s="174"/>
      <c r="CF37" s="175"/>
      <c r="CG37" s="174"/>
      <c r="CH37" s="175"/>
      <c r="CI37" s="174"/>
      <c r="CJ37" s="175"/>
      <c r="CK37" s="174"/>
      <c r="CL37" s="175"/>
      <c r="CM37" s="174"/>
      <c r="CN37" s="175"/>
      <c r="CO37" s="174"/>
      <c r="CP37" s="175"/>
      <c r="CQ37" s="174"/>
      <c r="CR37" s="175"/>
      <c r="CS37" s="174"/>
      <c r="CT37" s="175"/>
      <c r="CU37" s="174"/>
      <c r="CV37" s="175"/>
      <c r="CW37" s="174"/>
      <c r="CX37" s="175"/>
      <c r="CY37" s="174"/>
      <c r="CZ37" s="175"/>
      <c r="DA37" s="174"/>
      <c r="DB37" s="175"/>
      <c r="DC37" s="174"/>
      <c r="DD37" s="175"/>
      <c r="DE37" s="174">
        <f t="shared" si="0"/>
        <v>0</v>
      </c>
      <c r="DF37" s="175">
        <f t="shared" si="1"/>
        <v>0</v>
      </c>
    </row>
    <row r="38" spans="1:110" ht="15.75" customHeight="1" x14ac:dyDescent="0.2">
      <c r="A38" s="172"/>
      <c r="B38" s="56" t="s">
        <v>154</v>
      </c>
      <c r="C38" s="174"/>
      <c r="D38" s="175"/>
      <c r="E38" s="174"/>
      <c r="F38" s="175"/>
      <c r="G38" s="174"/>
      <c r="H38" s="175"/>
      <c r="I38" s="174"/>
      <c r="J38" s="175"/>
      <c r="K38" s="174"/>
      <c r="L38" s="175"/>
      <c r="M38" s="174"/>
      <c r="N38" s="175"/>
      <c r="O38" s="182"/>
      <c r="P38" s="183"/>
      <c r="Q38" s="174"/>
      <c r="R38" s="175"/>
      <c r="S38" s="174"/>
      <c r="T38" s="175"/>
      <c r="U38" s="174"/>
      <c r="V38" s="175"/>
      <c r="W38" s="174"/>
      <c r="X38" s="175"/>
      <c r="Y38" s="174"/>
      <c r="Z38" s="175"/>
      <c r="AA38" s="174"/>
      <c r="AB38" s="175"/>
      <c r="AC38" s="174"/>
      <c r="AD38" s="175"/>
      <c r="AE38" s="174"/>
      <c r="AF38" s="175"/>
      <c r="AG38" s="174"/>
      <c r="AH38" s="175"/>
      <c r="AI38" s="174"/>
      <c r="AJ38" s="175"/>
      <c r="AK38" s="174"/>
      <c r="AL38" s="175"/>
      <c r="AM38" s="174"/>
      <c r="AN38" s="175"/>
      <c r="AO38" s="174"/>
      <c r="AP38" s="175"/>
      <c r="AQ38" s="174"/>
      <c r="AR38" s="175"/>
      <c r="AS38" s="174"/>
      <c r="AT38" s="175"/>
      <c r="AU38" s="174"/>
      <c r="AV38" s="175"/>
      <c r="AW38" s="174"/>
      <c r="AX38" s="175"/>
      <c r="AY38" s="174"/>
      <c r="AZ38" s="175"/>
      <c r="BA38" s="174"/>
      <c r="BB38" s="175"/>
      <c r="BC38" s="174"/>
      <c r="BD38" s="175"/>
      <c r="BE38" s="174"/>
      <c r="BF38" s="175"/>
      <c r="BG38" s="174"/>
      <c r="BH38" s="175"/>
      <c r="BI38" s="174"/>
      <c r="BJ38" s="175"/>
      <c r="BK38" s="174"/>
      <c r="BL38" s="175"/>
      <c r="BM38" s="174"/>
      <c r="BN38" s="175"/>
      <c r="BO38" s="174"/>
      <c r="BP38" s="175"/>
      <c r="BQ38" s="174"/>
      <c r="BR38" s="175"/>
      <c r="BS38" s="174"/>
      <c r="BT38" s="175"/>
      <c r="BU38" s="174"/>
      <c r="BV38" s="175"/>
      <c r="BW38" s="174"/>
      <c r="BX38" s="175"/>
      <c r="BY38" s="174"/>
      <c r="BZ38" s="175"/>
      <c r="CA38" s="174"/>
      <c r="CB38" s="175"/>
      <c r="CC38" s="174"/>
      <c r="CD38" s="175"/>
      <c r="CE38" s="174"/>
      <c r="CF38" s="175"/>
      <c r="CG38" s="174"/>
      <c r="CH38" s="175"/>
      <c r="CI38" s="174"/>
      <c r="CJ38" s="175"/>
      <c r="CK38" s="174"/>
      <c r="CL38" s="175"/>
      <c r="CM38" s="174"/>
      <c r="CN38" s="175"/>
      <c r="CO38" s="174"/>
      <c r="CP38" s="175"/>
      <c r="CQ38" s="174"/>
      <c r="CR38" s="175"/>
      <c r="CS38" s="174"/>
      <c r="CT38" s="175"/>
      <c r="CU38" s="174"/>
      <c r="CV38" s="175"/>
      <c r="CW38" s="174"/>
      <c r="CX38" s="175"/>
      <c r="CY38" s="174"/>
      <c r="CZ38" s="175"/>
      <c r="DA38" s="174"/>
      <c r="DB38" s="175"/>
      <c r="DC38" s="174"/>
      <c r="DD38" s="175"/>
      <c r="DE38" s="174">
        <f t="shared" si="0"/>
        <v>0</v>
      </c>
      <c r="DF38" s="175">
        <f t="shared" si="1"/>
        <v>0</v>
      </c>
    </row>
    <row r="39" spans="1:110" ht="15.75" customHeight="1" x14ac:dyDescent="0.2">
      <c r="A39" s="172"/>
      <c r="B39" s="56" t="s">
        <v>153</v>
      </c>
      <c r="C39" s="174"/>
      <c r="D39" s="175"/>
      <c r="E39" s="174"/>
      <c r="F39" s="175"/>
      <c r="G39" s="174"/>
      <c r="H39" s="175"/>
      <c r="I39" s="174"/>
      <c r="J39" s="175"/>
      <c r="K39" s="174"/>
      <c r="L39" s="175"/>
      <c r="M39" s="174"/>
      <c r="N39" s="175"/>
      <c r="O39" s="182"/>
      <c r="P39" s="183"/>
      <c r="Q39" s="174"/>
      <c r="R39" s="175"/>
      <c r="S39" s="174"/>
      <c r="T39" s="175"/>
      <c r="U39" s="174"/>
      <c r="V39" s="175"/>
      <c r="W39" s="174"/>
      <c r="X39" s="175"/>
      <c r="Y39" s="174"/>
      <c r="Z39" s="175"/>
      <c r="AA39" s="174"/>
      <c r="AB39" s="175"/>
      <c r="AC39" s="174"/>
      <c r="AD39" s="175"/>
      <c r="AE39" s="174"/>
      <c r="AF39" s="175"/>
      <c r="AG39" s="174"/>
      <c r="AH39" s="175"/>
      <c r="AI39" s="174"/>
      <c r="AJ39" s="175"/>
      <c r="AK39" s="174"/>
      <c r="AL39" s="175"/>
      <c r="AM39" s="174"/>
      <c r="AN39" s="175"/>
      <c r="AO39" s="174"/>
      <c r="AP39" s="175"/>
      <c r="AQ39" s="174"/>
      <c r="AR39" s="175"/>
      <c r="AS39" s="174"/>
      <c r="AT39" s="175"/>
      <c r="AU39" s="174"/>
      <c r="AV39" s="175"/>
      <c r="AW39" s="174"/>
      <c r="AX39" s="175"/>
      <c r="AY39" s="174"/>
      <c r="AZ39" s="175"/>
      <c r="BA39" s="174"/>
      <c r="BB39" s="175"/>
      <c r="BC39" s="174"/>
      <c r="BD39" s="175"/>
      <c r="BE39" s="174"/>
      <c r="BF39" s="175"/>
      <c r="BG39" s="174"/>
      <c r="BH39" s="175"/>
      <c r="BI39" s="174"/>
      <c r="BJ39" s="175"/>
      <c r="BK39" s="174"/>
      <c r="BL39" s="175"/>
      <c r="BM39" s="174"/>
      <c r="BN39" s="175"/>
      <c r="BO39" s="174"/>
      <c r="BP39" s="175"/>
      <c r="BQ39" s="174"/>
      <c r="BR39" s="175"/>
      <c r="BS39" s="174"/>
      <c r="BT39" s="175"/>
      <c r="BU39" s="174"/>
      <c r="BV39" s="175"/>
      <c r="BW39" s="174"/>
      <c r="BX39" s="175"/>
      <c r="BY39" s="174"/>
      <c r="BZ39" s="175"/>
      <c r="CA39" s="174"/>
      <c r="CB39" s="175"/>
      <c r="CC39" s="174"/>
      <c r="CD39" s="175"/>
      <c r="CE39" s="174"/>
      <c r="CF39" s="175"/>
      <c r="CG39" s="174"/>
      <c r="CH39" s="175"/>
      <c r="CI39" s="174"/>
      <c r="CJ39" s="175"/>
      <c r="CK39" s="174"/>
      <c r="CL39" s="175"/>
      <c r="CM39" s="174"/>
      <c r="CN39" s="175"/>
      <c r="CO39" s="174"/>
      <c r="CP39" s="175"/>
      <c r="CQ39" s="174"/>
      <c r="CR39" s="175"/>
      <c r="CS39" s="174"/>
      <c r="CT39" s="175"/>
      <c r="CU39" s="174"/>
      <c r="CV39" s="175"/>
      <c r="CW39" s="174"/>
      <c r="CX39" s="175"/>
      <c r="CY39" s="174"/>
      <c r="CZ39" s="175"/>
      <c r="DA39" s="174"/>
      <c r="DB39" s="175"/>
      <c r="DC39" s="174"/>
      <c r="DD39" s="175"/>
      <c r="DE39" s="174">
        <f t="shared" si="0"/>
        <v>0</v>
      </c>
      <c r="DF39" s="175">
        <f t="shared" si="1"/>
        <v>0</v>
      </c>
    </row>
    <row r="40" spans="1:110" ht="15.75" customHeight="1" x14ac:dyDescent="0.2">
      <c r="A40" s="172"/>
      <c r="B40" s="56" t="s">
        <v>152</v>
      </c>
      <c r="C40" s="174"/>
      <c r="D40" s="175"/>
      <c r="E40" s="174"/>
      <c r="F40" s="175"/>
      <c r="G40" s="174"/>
      <c r="H40" s="175"/>
      <c r="I40" s="174"/>
      <c r="J40" s="175"/>
      <c r="K40" s="174"/>
      <c r="L40" s="175"/>
      <c r="M40" s="174"/>
      <c r="N40" s="175"/>
      <c r="O40" s="182"/>
      <c r="P40" s="183"/>
      <c r="Q40" s="174"/>
      <c r="R40" s="175"/>
      <c r="S40" s="174"/>
      <c r="T40" s="175"/>
      <c r="U40" s="174"/>
      <c r="V40" s="175"/>
      <c r="W40" s="174"/>
      <c r="X40" s="175"/>
      <c r="Y40" s="174"/>
      <c r="Z40" s="175"/>
      <c r="AA40" s="174"/>
      <c r="AB40" s="175"/>
      <c r="AC40" s="174"/>
      <c r="AD40" s="175"/>
      <c r="AE40" s="174"/>
      <c r="AF40" s="175"/>
      <c r="AG40" s="174"/>
      <c r="AH40" s="175"/>
      <c r="AI40" s="174"/>
      <c r="AJ40" s="175"/>
      <c r="AK40" s="174"/>
      <c r="AL40" s="175"/>
      <c r="AM40" s="174"/>
      <c r="AN40" s="175"/>
      <c r="AO40" s="174"/>
      <c r="AP40" s="175"/>
      <c r="AQ40" s="174"/>
      <c r="AR40" s="175"/>
      <c r="AS40" s="174"/>
      <c r="AT40" s="175"/>
      <c r="AU40" s="174"/>
      <c r="AV40" s="175"/>
      <c r="AW40" s="174"/>
      <c r="AX40" s="175"/>
      <c r="AY40" s="174"/>
      <c r="AZ40" s="175"/>
      <c r="BA40" s="174"/>
      <c r="BB40" s="175"/>
      <c r="BC40" s="174"/>
      <c r="BD40" s="175"/>
      <c r="BE40" s="174"/>
      <c r="BF40" s="175"/>
      <c r="BG40" s="174"/>
      <c r="BH40" s="175"/>
      <c r="BI40" s="174"/>
      <c r="BJ40" s="175"/>
      <c r="BK40" s="174"/>
      <c r="BL40" s="175"/>
      <c r="BM40" s="174"/>
      <c r="BN40" s="175"/>
      <c r="BO40" s="174"/>
      <c r="BP40" s="175"/>
      <c r="BQ40" s="174"/>
      <c r="BR40" s="175"/>
      <c r="BS40" s="174"/>
      <c r="BT40" s="175"/>
      <c r="BU40" s="174"/>
      <c r="BV40" s="175"/>
      <c r="BW40" s="174"/>
      <c r="BX40" s="175"/>
      <c r="BY40" s="174"/>
      <c r="BZ40" s="175"/>
      <c r="CA40" s="174"/>
      <c r="CB40" s="175"/>
      <c r="CC40" s="174"/>
      <c r="CD40" s="175"/>
      <c r="CE40" s="174"/>
      <c r="CF40" s="175"/>
      <c r="CG40" s="174"/>
      <c r="CH40" s="175"/>
      <c r="CI40" s="174"/>
      <c r="CJ40" s="175"/>
      <c r="CK40" s="174"/>
      <c r="CL40" s="175"/>
      <c r="CM40" s="174"/>
      <c r="CN40" s="175"/>
      <c r="CO40" s="174"/>
      <c r="CP40" s="175"/>
      <c r="CQ40" s="174"/>
      <c r="CR40" s="175"/>
      <c r="CS40" s="174"/>
      <c r="CT40" s="175"/>
      <c r="CU40" s="174"/>
      <c r="CV40" s="175"/>
      <c r="CW40" s="174"/>
      <c r="CX40" s="175"/>
      <c r="CY40" s="174"/>
      <c r="CZ40" s="175"/>
      <c r="DA40" s="174"/>
      <c r="DB40" s="175"/>
      <c r="DC40" s="174"/>
      <c r="DD40" s="175"/>
      <c r="DE40" s="174">
        <f t="shared" si="0"/>
        <v>0</v>
      </c>
      <c r="DF40" s="175">
        <f t="shared" si="1"/>
        <v>0</v>
      </c>
    </row>
    <row r="41" spans="1:110" ht="15.75" customHeight="1" x14ac:dyDescent="0.2">
      <c r="A41" s="172"/>
      <c r="B41" s="56" t="s">
        <v>151</v>
      </c>
      <c r="C41" s="174"/>
      <c r="D41" s="175"/>
      <c r="E41" s="174"/>
      <c r="F41" s="175"/>
      <c r="G41" s="174"/>
      <c r="H41" s="175"/>
      <c r="I41" s="174"/>
      <c r="J41" s="175"/>
      <c r="K41" s="174"/>
      <c r="L41" s="175"/>
      <c r="M41" s="174"/>
      <c r="N41" s="175"/>
      <c r="O41" s="182"/>
      <c r="P41" s="183"/>
      <c r="Q41" s="174"/>
      <c r="R41" s="175"/>
      <c r="S41" s="174"/>
      <c r="T41" s="175"/>
      <c r="U41" s="174"/>
      <c r="V41" s="175"/>
      <c r="W41" s="174"/>
      <c r="X41" s="175"/>
      <c r="Y41" s="174"/>
      <c r="Z41" s="175"/>
      <c r="AA41" s="174"/>
      <c r="AB41" s="175"/>
      <c r="AC41" s="174"/>
      <c r="AD41" s="175"/>
      <c r="AE41" s="174"/>
      <c r="AF41" s="175"/>
      <c r="AG41" s="174"/>
      <c r="AH41" s="175"/>
      <c r="AI41" s="174"/>
      <c r="AJ41" s="175"/>
      <c r="AK41" s="174"/>
      <c r="AL41" s="175"/>
      <c r="AM41" s="174"/>
      <c r="AN41" s="175"/>
      <c r="AO41" s="174"/>
      <c r="AP41" s="175"/>
      <c r="AQ41" s="174"/>
      <c r="AR41" s="175"/>
      <c r="AS41" s="174"/>
      <c r="AT41" s="175"/>
      <c r="AU41" s="174"/>
      <c r="AV41" s="175"/>
      <c r="AW41" s="174"/>
      <c r="AX41" s="175"/>
      <c r="AY41" s="174"/>
      <c r="AZ41" s="175"/>
      <c r="BA41" s="174"/>
      <c r="BB41" s="175"/>
      <c r="BC41" s="174"/>
      <c r="BD41" s="175"/>
      <c r="BE41" s="174"/>
      <c r="BF41" s="175"/>
      <c r="BG41" s="174"/>
      <c r="BH41" s="175"/>
      <c r="BI41" s="174"/>
      <c r="BJ41" s="175"/>
      <c r="BK41" s="174"/>
      <c r="BL41" s="175"/>
      <c r="BM41" s="174"/>
      <c r="BN41" s="175"/>
      <c r="BO41" s="174"/>
      <c r="BP41" s="175"/>
      <c r="BQ41" s="174"/>
      <c r="BR41" s="175"/>
      <c r="BS41" s="174"/>
      <c r="BT41" s="175"/>
      <c r="BU41" s="174"/>
      <c r="BV41" s="175"/>
      <c r="BW41" s="174"/>
      <c r="BX41" s="175"/>
      <c r="BY41" s="174"/>
      <c r="BZ41" s="175"/>
      <c r="CA41" s="174"/>
      <c r="CB41" s="175"/>
      <c r="CC41" s="174"/>
      <c r="CD41" s="175"/>
      <c r="CE41" s="174"/>
      <c r="CF41" s="175"/>
      <c r="CG41" s="174"/>
      <c r="CH41" s="175"/>
      <c r="CI41" s="174"/>
      <c r="CJ41" s="175"/>
      <c r="CK41" s="174"/>
      <c r="CL41" s="175"/>
      <c r="CM41" s="174"/>
      <c r="CN41" s="175"/>
      <c r="CO41" s="174"/>
      <c r="CP41" s="175"/>
      <c r="CQ41" s="174"/>
      <c r="CR41" s="175"/>
      <c r="CS41" s="174"/>
      <c r="CT41" s="175"/>
      <c r="CU41" s="174"/>
      <c r="CV41" s="175"/>
      <c r="CW41" s="174"/>
      <c r="CX41" s="175"/>
      <c r="CY41" s="174"/>
      <c r="CZ41" s="175"/>
      <c r="DA41" s="174"/>
      <c r="DB41" s="175"/>
      <c r="DC41" s="174"/>
      <c r="DD41" s="175"/>
      <c r="DE41" s="174">
        <f t="shared" si="0"/>
        <v>0</v>
      </c>
      <c r="DF41" s="175">
        <f t="shared" si="1"/>
        <v>0</v>
      </c>
    </row>
    <row r="42" spans="1:110" ht="15.75" customHeight="1" x14ac:dyDescent="0.2">
      <c r="A42" s="172"/>
      <c r="B42" s="56" t="s">
        <v>150</v>
      </c>
      <c r="C42" s="174"/>
      <c r="D42" s="175"/>
      <c r="E42" s="174"/>
      <c r="F42" s="175"/>
      <c r="G42" s="174"/>
      <c r="H42" s="175"/>
      <c r="I42" s="174"/>
      <c r="J42" s="175"/>
      <c r="K42" s="174"/>
      <c r="L42" s="175"/>
      <c r="M42" s="174"/>
      <c r="N42" s="175"/>
      <c r="O42" s="182"/>
      <c r="P42" s="183"/>
      <c r="Q42" s="174"/>
      <c r="R42" s="175"/>
      <c r="S42" s="174"/>
      <c r="T42" s="175"/>
      <c r="U42" s="174"/>
      <c r="V42" s="175"/>
      <c r="W42" s="174"/>
      <c r="X42" s="175"/>
      <c r="Y42" s="174"/>
      <c r="Z42" s="175"/>
      <c r="AA42" s="174"/>
      <c r="AB42" s="175"/>
      <c r="AC42" s="174"/>
      <c r="AD42" s="175"/>
      <c r="AE42" s="174"/>
      <c r="AF42" s="175"/>
      <c r="AG42" s="174"/>
      <c r="AH42" s="175"/>
      <c r="AI42" s="174"/>
      <c r="AJ42" s="175"/>
      <c r="AK42" s="174"/>
      <c r="AL42" s="175"/>
      <c r="AM42" s="174"/>
      <c r="AN42" s="175"/>
      <c r="AO42" s="174"/>
      <c r="AP42" s="175"/>
      <c r="AQ42" s="174"/>
      <c r="AR42" s="175"/>
      <c r="AS42" s="174"/>
      <c r="AT42" s="175"/>
      <c r="AU42" s="174"/>
      <c r="AV42" s="175"/>
      <c r="AW42" s="174"/>
      <c r="AX42" s="175"/>
      <c r="AY42" s="174"/>
      <c r="AZ42" s="175"/>
      <c r="BA42" s="174"/>
      <c r="BB42" s="175"/>
      <c r="BC42" s="174"/>
      <c r="BD42" s="175"/>
      <c r="BE42" s="174"/>
      <c r="BF42" s="175"/>
      <c r="BG42" s="174"/>
      <c r="BH42" s="175"/>
      <c r="BI42" s="174"/>
      <c r="BJ42" s="175"/>
      <c r="BK42" s="174"/>
      <c r="BL42" s="175"/>
      <c r="BM42" s="174"/>
      <c r="BN42" s="175"/>
      <c r="BO42" s="174"/>
      <c r="BP42" s="175"/>
      <c r="BQ42" s="174"/>
      <c r="BR42" s="175"/>
      <c r="BS42" s="174"/>
      <c r="BT42" s="175"/>
      <c r="BU42" s="174"/>
      <c r="BV42" s="175"/>
      <c r="BW42" s="174"/>
      <c r="BX42" s="175"/>
      <c r="BY42" s="174"/>
      <c r="BZ42" s="175"/>
      <c r="CA42" s="174"/>
      <c r="CB42" s="175"/>
      <c r="CC42" s="174"/>
      <c r="CD42" s="175"/>
      <c r="CE42" s="174"/>
      <c r="CF42" s="175"/>
      <c r="CG42" s="174"/>
      <c r="CH42" s="175"/>
      <c r="CI42" s="174"/>
      <c r="CJ42" s="175"/>
      <c r="CK42" s="174"/>
      <c r="CL42" s="175"/>
      <c r="CM42" s="174"/>
      <c r="CN42" s="175"/>
      <c r="CO42" s="174"/>
      <c r="CP42" s="175"/>
      <c r="CQ42" s="174"/>
      <c r="CR42" s="175"/>
      <c r="CS42" s="174"/>
      <c r="CT42" s="175"/>
      <c r="CU42" s="174"/>
      <c r="CV42" s="175"/>
      <c r="CW42" s="174"/>
      <c r="CX42" s="175"/>
      <c r="CY42" s="174"/>
      <c r="CZ42" s="175"/>
      <c r="DA42" s="174"/>
      <c r="DB42" s="175"/>
      <c r="DC42" s="174"/>
      <c r="DD42" s="175"/>
      <c r="DE42" s="174">
        <f t="shared" si="0"/>
        <v>0</v>
      </c>
      <c r="DF42" s="175">
        <f t="shared" si="1"/>
        <v>0</v>
      </c>
    </row>
    <row r="43" spans="1:110" ht="15.75" customHeight="1" x14ac:dyDescent="0.2">
      <c r="A43" s="172"/>
      <c r="B43" s="68" t="s">
        <v>149</v>
      </c>
      <c r="C43" s="174"/>
      <c r="D43" s="175"/>
      <c r="E43" s="174"/>
      <c r="F43" s="175"/>
      <c r="G43" s="174"/>
      <c r="H43" s="175"/>
      <c r="I43" s="174"/>
      <c r="J43" s="175"/>
      <c r="K43" s="174"/>
      <c r="L43" s="175"/>
      <c r="M43" s="174"/>
      <c r="N43" s="175"/>
      <c r="O43" s="182"/>
      <c r="P43" s="183"/>
      <c r="Q43" s="174"/>
      <c r="R43" s="175"/>
      <c r="S43" s="174"/>
      <c r="T43" s="175"/>
      <c r="U43" s="174"/>
      <c r="V43" s="175"/>
      <c r="W43" s="174"/>
      <c r="X43" s="175"/>
      <c r="Y43" s="174"/>
      <c r="Z43" s="175"/>
      <c r="AA43" s="174"/>
      <c r="AB43" s="175"/>
      <c r="AC43" s="174"/>
      <c r="AD43" s="175"/>
      <c r="AE43" s="174"/>
      <c r="AF43" s="175"/>
      <c r="AG43" s="174"/>
      <c r="AH43" s="175"/>
      <c r="AI43" s="174">
        <v>1</v>
      </c>
      <c r="AJ43" s="175"/>
      <c r="AK43" s="174"/>
      <c r="AL43" s="175"/>
      <c r="AM43" s="174"/>
      <c r="AN43" s="175"/>
      <c r="AO43" s="174"/>
      <c r="AP43" s="175"/>
      <c r="AQ43" s="174"/>
      <c r="AR43" s="175"/>
      <c r="AS43" s="174"/>
      <c r="AT43" s="175"/>
      <c r="AU43" s="174"/>
      <c r="AV43" s="175"/>
      <c r="AW43" s="174"/>
      <c r="AX43" s="175"/>
      <c r="AY43" s="174"/>
      <c r="AZ43" s="175"/>
      <c r="BA43" s="174"/>
      <c r="BB43" s="175"/>
      <c r="BC43" s="174"/>
      <c r="BD43" s="175"/>
      <c r="BE43" s="174"/>
      <c r="BF43" s="175"/>
      <c r="BG43" s="174"/>
      <c r="BH43" s="175"/>
      <c r="BI43" s="174"/>
      <c r="BJ43" s="175"/>
      <c r="BK43" s="174"/>
      <c r="BL43" s="175"/>
      <c r="BM43" s="174"/>
      <c r="BN43" s="175"/>
      <c r="BO43" s="174"/>
      <c r="BP43" s="175"/>
      <c r="BQ43" s="174"/>
      <c r="BR43" s="175"/>
      <c r="BS43" s="174"/>
      <c r="BT43" s="175"/>
      <c r="BU43" s="174"/>
      <c r="BV43" s="175"/>
      <c r="BW43" s="174"/>
      <c r="BX43" s="175"/>
      <c r="BY43" s="174"/>
      <c r="BZ43" s="175"/>
      <c r="CA43" s="174"/>
      <c r="CB43" s="175"/>
      <c r="CC43" s="174"/>
      <c r="CD43" s="175"/>
      <c r="CE43" s="174"/>
      <c r="CF43" s="175"/>
      <c r="CG43" s="174"/>
      <c r="CH43" s="175"/>
      <c r="CI43" s="174"/>
      <c r="CJ43" s="175"/>
      <c r="CK43" s="174"/>
      <c r="CL43" s="175"/>
      <c r="CM43" s="174"/>
      <c r="CN43" s="175"/>
      <c r="CO43" s="174"/>
      <c r="CP43" s="175"/>
      <c r="CQ43" s="174"/>
      <c r="CR43" s="175"/>
      <c r="CS43" s="174"/>
      <c r="CT43" s="175"/>
      <c r="CU43" s="174"/>
      <c r="CV43" s="175"/>
      <c r="CW43" s="174"/>
      <c r="CX43" s="175"/>
      <c r="CY43" s="174"/>
      <c r="CZ43" s="175"/>
      <c r="DA43" s="174"/>
      <c r="DB43" s="175"/>
      <c r="DC43" s="174"/>
      <c r="DD43" s="175"/>
      <c r="DE43" s="174">
        <f t="shared" si="0"/>
        <v>1</v>
      </c>
      <c r="DF43" s="175">
        <f t="shared" si="1"/>
        <v>0</v>
      </c>
    </row>
    <row r="44" spans="1:110" ht="15.75" customHeight="1" x14ac:dyDescent="0.2">
      <c r="A44" s="176"/>
      <c r="B44" s="68" t="s">
        <v>148</v>
      </c>
      <c r="C44" s="174"/>
      <c r="D44" s="175"/>
      <c r="E44" s="174"/>
      <c r="F44" s="175"/>
      <c r="G44" s="174"/>
      <c r="H44" s="175"/>
      <c r="I44" s="174"/>
      <c r="J44" s="175"/>
      <c r="K44" s="174"/>
      <c r="L44" s="175"/>
      <c r="M44" s="174"/>
      <c r="N44" s="175"/>
      <c r="O44" s="182"/>
      <c r="P44" s="183"/>
      <c r="Q44" s="174"/>
      <c r="R44" s="175"/>
      <c r="S44" s="174"/>
      <c r="T44" s="175"/>
      <c r="U44" s="174"/>
      <c r="V44" s="175"/>
      <c r="W44" s="174"/>
      <c r="X44" s="175"/>
      <c r="Y44" s="174"/>
      <c r="Z44" s="175"/>
      <c r="AA44" s="174"/>
      <c r="AB44" s="175"/>
      <c r="AC44" s="174"/>
      <c r="AD44" s="175"/>
      <c r="AE44" s="174"/>
      <c r="AF44" s="175"/>
      <c r="AG44" s="174"/>
      <c r="AH44" s="175"/>
      <c r="AI44" s="174"/>
      <c r="AJ44" s="175"/>
      <c r="AK44" s="174"/>
      <c r="AL44" s="175"/>
      <c r="AM44" s="174"/>
      <c r="AN44" s="175"/>
      <c r="AO44" s="174"/>
      <c r="AP44" s="175"/>
      <c r="AQ44" s="174"/>
      <c r="AR44" s="175"/>
      <c r="AS44" s="174"/>
      <c r="AT44" s="175"/>
      <c r="AU44" s="174"/>
      <c r="AV44" s="175"/>
      <c r="AW44" s="174"/>
      <c r="AX44" s="175"/>
      <c r="AY44" s="174"/>
      <c r="AZ44" s="175"/>
      <c r="BA44" s="174"/>
      <c r="BB44" s="175"/>
      <c r="BC44" s="174"/>
      <c r="BD44" s="175"/>
      <c r="BE44" s="174"/>
      <c r="BF44" s="175"/>
      <c r="BG44" s="174"/>
      <c r="BH44" s="175"/>
      <c r="BI44" s="174"/>
      <c r="BJ44" s="175"/>
      <c r="BK44" s="174"/>
      <c r="BL44" s="175"/>
      <c r="BM44" s="174"/>
      <c r="BN44" s="175"/>
      <c r="BO44" s="174"/>
      <c r="BP44" s="175"/>
      <c r="BQ44" s="174"/>
      <c r="BR44" s="175"/>
      <c r="BS44" s="174"/>
      <c r="BT44" s="175"/>
      <c r="BU44" s="174"/>
      <c r="BV44" s="175"/>
      <c r="BW44" s="174"/>
      <c r="BX44" s="175"/>
      <c r="BY44" s="174"/>
      <c r="BZ44" s="175"/>
      <c r="CA44" s="174"/>
      <c r="CB44" s="175"/>
      <c r="CC44" s="174"/>
      <c r="CD44" s="175"/>
      <c r="CE44" s="174"/>
      <c r="CF44" s="175"/>
      <c r="CG44" s="174"/>
      <c r="CH44" s="175"/>
      <c r="CI44" s="174"/>
      <c r="CJ44" s="175"/>
      <c r="CK44" s="174"/>
      <c r="CL44" s="175"/>
      <c r="CM44" s="174"/>
      <c r="CN44" s="175"/>
      <c r="CO44" s="174"/>
      <c r="CP44" s="175"/>
      <c r="CQ44" s="174"/>
      <c r="CR44" s="175"/>
      <c r="CS44" s="174"/>
      <c r="CT44" s="175"/>
      <c r="CU44" s="174"/>
      <c r="CV44" s="175"/>
      <c r="CW44" s="174"/>
      <c r="CX44" s="175"/>
      <c r="CY44" s="174"/>
      <c r="CZ44" s="175"/>
      <c r="DA44" s="174"/>
      <c r="DB44" s="175"/>
      <c r="DC44" s="174"/>
      <c r="DD44" s="175"/>
      <c r="DE44" s="174">
        <f t="shared" si="0"/>
        <v>0</v>
      </c>
      <c r="DF44" s="175">
        <f t="shared" si="1"/>
        <v>0</v>
      </c>
    </row>
    <row r="45" spans="1:110" ht="15.75" customHeight="1" x14ac:dyDescent="0.2">
      <c r="B45" s="173" t="s">
        <v>172</v>
      </c>
      <c r="C45" s="174"/>
      <c r="D45" s="175"/>
      <c r="E45" s="174"/>
      <c r="F45" s="175"/>
      <c r="G45" s="174"/>
      <c r="H45" s="175"/>
      <c r="I45" s="174"/>
      <c r="J45" s="175"/>
      <c r="K45" s="174"/>
      <c r="L45" s="175"/>
      <c r="M45" s="174"/>
      <c r="N45" s="175"/>
      <c r="O45" s="182"/>
      <c r="P45" s="183"/>
      <c r="Q45" s="174"/>
      <c r="R45" s="175"/>
      <c r="S45" s="174"/>
      <c r="T45" s="175"/>
      <c r="U45" s="174"/>
      <c r="V45" s="175"/>
      <c r="W45" s="174"/>
      <c r="X45" s="175"/>
      <c r="Y45" s="174"/>
      <c r="Z45" s="175"/>
      <c r="AA45" s="174"/>
      <c r="AB45" s="175"/>
      <c r="AC45" s="174"/>
      <c r="AD45" s="175"/>
      <c r="AE45" s="174"/>
      <c r="AF45" s="175"/>
      <c r="AG45" s="174"/>
      <c r="AH45" s="175"/>
      <c r="AI45" s="174"/>
      <c r="AJ45" s="175"/>
      <c r="AK45" s="174"/>
      <c r="AL45" s="175"/>
      <c r="AM45" s="174"/>
      <c r="AN45" s="175"/>
      <c r="AO45" s="174"/>
      <c r="AP45" s="175"/>
      <c r="AQ45" s="174"/>
      <c r="AR45" s="175"/>
      <c r="AS45" s="174"/>
      <c r="AT45" s="175"/>
      <c r="AU45" s="174"/>
      <c r="AV45" s="175"/>
      <c r="AW45" s="174"/>
      <c r="AX45" s="175"/>
      <c r="AY45" s="174"/>
      <c r="AZ45" s="175"/>
      <c r="BA45" s="174"/>
      <c r="BB45" s="175"/>
      <c r="BC45" s="174"/>
      <c r="BD45" s="175"/>
      <c r="BE45" s="174"/>
      <c r="BF45" s="175"/>
      <c r="BG45" s="174"/>
      <c r="BH45" s="175"/>
      <c r="BI45" s="174"/>
      <c r="BJ45" s="175"/>
      <c r="BK45" s="174"/>
      <c r="BL45" s="175"/>
      <c r="BM45" s="174"/>
      <c r="BN45" s="175"/>
      <c r="BO45" s="174"/>
      <c r="BP45" s="175"/>
      <c r="BQ45" s="174"/>
      <c r="BR45" s="175"/>
      <c r="BS45" s="174"/>
      <c r="BT45" s="175"/>
      <c r="BU45" s="174"/>
      <c r="BV45" s="175"/>
      <c r="BW45" s="174"/>
      <c r="BX45" s="175"/>
      <c r="BY45" s="174"/>
      <c r="BZ45" s="175"/>
      <c r="CA45" s="174"/>
      <c r="CB45" s="175"/>
      <c r="CC45" s="174"/>
      <c r="CD45" s="175"/>
      <c r="CE45" s="174"/>
      <c r="CF45" s="175"/>
      <c r="CG45" s="174"/>
      <c r="CH45" s="175"/>
      <c r="CI45" s="174"/>
      <c r="CJ45" s="175"/>
      <c r="CK45" s="174"/>
      <c r="CL45" s="175"/>
      <c r="CM45" s="174"/>
      <c r="CN45" s="175"/>
      <c r="CO45" s="174"/>
      <c r="CP45" s="175"/>
      <c r="CQ45" s="174"/>
      <c r="CR45" s="175"/>
      <c r="CS45" s="174"/>
      <c r="CT45" s="175"/>
      <c r="CU45" s="174"/>
      <c r="CV45" s="175"/>
      <c r="CW45" s="174"/>
      <c r="CX45" s="175"/>
      <c r="CY45" s="174"/>
      <c r="CZ45" s="175"/>
      <c r="DA45" s="174"/>
      <c r="DB45" s="175"/>
      <c r="DC45" s="174"/>
      <c r="DD45" s="175"/>
      <c r="DE45" s="174">
        <f t="shared" si="0"/>
        <v>0</v>
      </c>
      <c r="DF45" s="175">
        <f t="shared" si="1"/>
        <v>0</v>
      </c>
    </row>
    <row r="46" spans="1:110" ht="15.75" customHeight="1" x14ac:dyDescent="0.2">
      <c r="B46" s="173" t="s">
        <v>173</v>
      </c>
      <c r="C46" s="174"/>
      <c r="D46" s="175"/>
      <c r="E46" s="174"/>
      <c r="F46" s="175"/>
      <c r="G46" s="174"/>
      <c r="H46" s="175"/>
      <c r="I46" s="174"/>
      <c r="J46" s="175"/>
      <c r="K46" s="174"/>
      <c r="L46" s="175"/>
      <c r="M46" s="174"/>
      <c r="N46" s="175"/>
      <c r="O46" s="182"/>
      <c r="P46" s="183"/>
      <c r="Q46" s="174"/>
      <c r="R46" s="175"/>
      <c r="S46" s="174"/>
      <c r="T46" s="175"/>
      <c r="U46" s="174"/>
      <c r="V46" s="175"/>
      <c r="W46" s="174"/>
      <c r="X46" s="175"/>
      <c r="Y46" s="174"/>
      <c r="Z46" s="175"/>
      <c r="AA46" s="174"/>
      <c r="AB46" s="175"/>
      <c r="AC46" s="174"/>
      <c r="AD46" s="175"/>
      <c r="AE46" s="174"/>
      <c r="AF46" s="175"/>
      <c r="AG46" s="174"/>
      <c r="AH46" s="175"/>
      <c r="AI46" s="174"/>
      <c r="AJ46" s="175"/>
      <c r="AK46" s="174"/>
      <c r="AL46" s="175"/>
      <c r="AM46" s="174"/>
      <c r="AN46" s="175"/>
      <c r="AO46" s="174"/>
      <c r="AP46" s="175"/>
      <c r="AQ46" s="174"/>
      <c r="AR46" s="175"/>
      <c r="AS46" s="174"/>
      <c r="AT46" s="175"/>
      <c r="AU46" s="174"/>
      <c r="AV46" s="175"/>
      <c r="AW46" s="174"/>
      <c r="AX46" s="175"/>
      <c r="AY46" s="174"/>
      <c r="AZ46" s="175"/>
      <c r="BA46" s="174"/>
      <c r="BB46" s="175"/>
      <c r="BC46" s="174"/>
      <c r="BD46" s="175"/>
      <c r="BE46" s="174"/>
      <c r="BF46" s="175"/>
      <c r="BG46" s="174"/>
      <c r="BH46" s="175"/>
      <c r="BI46" s="174"/>
      <c r="BJ46" s="175"/>
      <c r="BK46" s="174"/>
      <c r="BL46" s="175"/>
      <c r="BM46" s="174"/>
      <c r="BN46" s="175"/>
      <c r="BO46" s="174"/>
      <c r="BP46" s="175"/>
      <c r="BQ46" s="174"/>
      <c r="BR46" s="175"/>
      <c r="BS46" s="174"/>
      <c r="BT46" s="175"/>
      <c r="BU46" s="174"/>
      <c r="BV46" s="175"/>
      <c r="BW46" s="174"/>
      <c r="BX46" s="175"/>
      <c r="BY46" s="174"/>
      <c r="BZ46" s="175"/>
      <c r="CA46" s="174"/>
      <c r="CB46" s="175"/>
      <c r="CC46" s="174"/>
      <c r="CD46" s="175"/>
      <c r="CE46" s="174"/>
      <c r="CF46" s="175"/>
      <c r="CG46" s="174"/>
      <c r="CH46" s="175"/>
      <c r="CI46" s="174"/>
      <c r="CJ46" s="175"/>
      <c r="CK46" s="174"/>
      <c r="CL46" s="175"/>
      <c r="CM46" s="174"/>
      <c r="CN46" s="175"/>
      <c r="CO46" s="174"/>
      <c r="CP46" s="175"/>
      <c r="CQ46" s="174"/>
      <c r="CR46" s="175"/>
      <c r="CS46" s="174"/>
      <c r="CT46" s="175"/>
      <c r="CU46" s="174"/>
      <c r="CV46" s="175"/>
      <c r="CW46" s="174"/>
      <c r="CX46" s="175"/>
      <c r="CY46" s="174"/>
      <c r="CZ46" s="175"/>
      <c r="DA46" s="174"/>
      <c r="DB46" s="175"/>
      <c r="DC46" s="174"/>
      <c r="DD46" s="175"/>
      <c r="DE46" s="174">
        <f t="shared" si="0"/>
        <v>0</v>
      </c>
      <c r="DF46" s="175">
        <f t="shared" si="1"/>
        <v>0</v>
      </c>
    </row>
    <row r="47" spans="1:110" ht="15.75" customHeight="1" x14ac:dyDescent="0.2">
      <c r="B47" s="173" t="s">
        <v>174</v>
      </c>
      <c r="C47" s="174"/>
      <c r="D47" s="175"/>
      <c r="E47" s="174"/>
      <c r="F47" s="175"/>
      <c r="G47" s="174"/>
      <c r="H47" s="175"/>
      <c r="I47" s="174"/>
      <c r="J47" s="175"/>
      <c r="K47" s="174"/>
      <c r="L47" s="175"/>
      <c r="M47" s="174"/>
      <c r="N47" s="175"/>
      <c r="O47" s="182"/>
      <c r="P47" s="183"/>
      <c r="Q47" s="174"/>
      <c r="R47" s="175"/>
      <c r="S47" s="174"/>
      <c r="T47" s="175"/>
      <c r="U47" s="174"/>
      <c r="V47" s="175"/>
      <c r="W47" s="174"/>
      <c r="X47" s="175"/>
      <c r="Y47" s="174"/>
      <c r="Z47" s="175"/>
      <c r="AA47" s="174"/>
      <c r="AB47" s="175"/>
      <c r="AC47" s="174"/>
      <c r="AD47" s="175"/>
      <c r="AE47" s="174"/>
      <c r="AF47" s="175"/>
      <c r="AG47" s="174"/>
      <c r="AH47" s="175"/>
      <c r="AI47" s="174"/>
      <c r="AJ47" s="175"/>
      <c r="AK47" s="174"/>
      <c r="AL47" s="175"/>
      <c r="AM47" s="174"/>
      <c r="AN47" s="175"/>
      <c r="AO47" s="174"/>
      <c r="AP47" s="175"/>
      <c r="AQ47" s="174"/>
      <c r="AR47" s="175"/>
      <c r="AS47" s="174"/>
      <c r="AT47" s="175"/>
      <c r="AU47" s="174"/>
      <c r="AV47" s="175"/>
      <c r="AW47" s="174"/>
      <c r="AX47" s="175"/>
      <c r="AY47" s="174"/>
      <c r="AZ47" s="175"/>
      <c r="BA47" s="174"/>
      <c r="BB47" s="175"/>
      <c r="BC47" s="174"/>
      <c r="BD47" s="175"/>
      <c r="BE47" s="174"/>
      <c r="BF47" s="175"/>
      <c r="BG47" s="174"/>
      <c r="BH47" s="175"/>
      <c r="BI47" s="174"/>
      <c r="BJ47" s="175"/>
      <c r="BK47" s="174"/>
      <c r="BL47" s="175"/>
      <c r="BM47" s="174"/>
      <c r="BN47" s="175"/>
      <c r="BO47" s="174"/>
      <c r="BP47" s="175"/>
      <c r="BQ47" s="174"/>
      <c r="BR47" s="175"/>
      <c r="BS47" s="174"/>
      <c r="BT47" s="175"/>
      <c r="BU47" s="174"/>
      <c r="BV47" s="175"/>
      <c r="BW47" s="174"/>
      <c r="BX47" s="175"/>
      <c r="BY47" s="174"/>
      <c r="BZ47" s="175"/>
      <c r="CA47" s="174"/>
      <c r="CB47" s="175"/>
      <c r="CC47" s="174"/>
      <c r="CD47" s="175"/>
      <c r="CE47" s="174"/>
      <c r="CF47" s="175"/>
      <c r="CG47" s="174"/>
      <c r="CH47" s="175"/>
      <c r="CI47" s="174"/>
      <c r="CJ47" s="175"/>
      <c r="CK47" s="174"/>
      <c r="CL47" s="175"/>
      <c r="CM47" s="174"/>
      <c r="CN47" s="175"/>
      <c r="CO47" s="174"/>
      <c r="CP47" s="175"/>
      <c r="CQ47" s="174"/>
      <c r="CR47" s="175"/>
      <c r="CS47" s="174"/>
      <c r="CT47" s="175"/>
      <c r="CU47" s="174"/>
      <c r="CV47" s="175"/>
      <c r="CW47" s="174"/>
      <c r="CX47" s="175"/>
      <c r="CY47" s="174"/>
      <c r="CZ47" s="175"/>
      <c r="DA47" s="174"/>
      <c r="DB47" s="175"/>
      <c r="DC47" s="174"/>
      <c r="DD47" s="175"/>
      <c r="DE47" s="174">
        <f t="shared" si="0"/>
        <v>0</v>
      </c>
      <c r="DF47" s="175">
        <f t="shared" si="1"/>
        <v>0</v>
      </c>
    </row>
    <row r="48" spans="1:110" ht="15.75" customHeight="1" x14ac:dyDescent="0.2">
      <c r="B48" s="173" t="s">
        <v>175</v>
      </c>
      <c r="C48" s="174"/>
      <c r="D48" s="175"/>
      <c r="E48" s="174"/>
      <c r="F48" s="175"/>
      <c r="G48" s="174"/>
      <c r="H48" s="175"/>
      <c r="I48" s="174"/>
      <c r="J48" s="175"/>
      <c r="K48" s="174"/>
      <c r="L48" s="175"/>
      <c r="M48" s="174"/>
      <c r="N48" s="175"/>
      <c r="O48" s="182"/>
      <c r="P48" s="183"/>
      <c r="Q48" s="174"/>
      <c r="R48" s="175"/>
      <c r="S48" s="174"/>
      <c r="T48" s="175"/>
      <c r="U48" s="174"/>
      <c r="V48" s="175"/>
      <c r="W48" s="174"/>
      <c r="X48" s="175"/>
      <c r="Y48" s="174"/>
      <c r="Z48" s="175"/>
      <c r="AA48" s="174"/>
      <c r="AB48" s="175"/>
      <c r="AC48" s="174"/>
      <c r="AD48" s="175"/>
      <c r="AE48" s="174"/>
      <c r="AF48" s="175"/>
      <c r="AG48" s="174"/>
      <c r="AH48" s="175"/>
      <c r="AI48" s="174"/>
      <c r="AJ48" s="175"/>
      <c r="AK48" s="174"/>
      <c r="AL48" s="175"/>
      <c r="AM48" s="174"/>
      <c r="AN48" s="175"/>
      <c r="AO48" s="174"/>
      <c r="AP48" s="175"/>
      <c r="AQ48" s="174"/>
      <c r="AR48" s="175"/>
      <c r="AS48" s="174"/>
      <c r="AT48" s="175"/>
      <c r="AU48" s="174"/>
      <c r="AV48" s="175"/>
      <c r="AW48" s="174"/>
      <c r="AX48" s="175"/>
      <c r="AY48" s="174">
        <v>1</v>
      </c>
      <c r="AZ48" s="175"/>
      <c r="BA48" s="174"/>
      <c r="BB48" s="175"/>
      <c r="BC48" s="174"/>
      <c r="BD48" s="175"/>
      <c r="BE48" s="174"/>
      <c r="BF48" s="175"/>
      <c r="BG48" s="174"/>
      <c r="BH48" s="175"/>
      <c r="BI48" s="174"/>
      <c r="BJ48" s="175"/>
      <c r="BK48" s="174"/>
      <c r="BL48" s="175"/>
      <c r="BM48" s="174"/>
      <c r="BN48" s="175"/>
      <c r="BO48" s="174"/>
      <c r="BP48" s="175"/>
      <c r="BQ48" s="174"/>
      <c r="BR48" s="175"/>
      <c r="BS48" s="174"/>
      <c r="BT48" s="175"/>
      <c r="BU48" s="174"/>
      <c r="BV48" s="175"/>
      <c r="BW48" s="174"/>
      <c r="BX48" s="175"/>
      <c r="BY48" s="174"/>
      <c r="BZ48" s="175"/>
      <c r="CA48" s="174"/>
      <c r="CB48" s="175"/>
      <c r="CC48" s="174"/>
      <c r="CD48" s="175"/>
      <c r="CE48" s="174"/>
      <c r="CF48" s="175"/>
      <c r="CG48" s="174"/>
      <c r="CH48" s="175"/>
      <c r="CI48" s="174"/>
      <c r="CJ48" s="175"/>
      <c r="CK48" s="174">
        <v>1</v>
      </c>
      <c r="CL48" s="175"/>
      <c r="CM48" s="174"/>
      <c r="CN48" s="175"/>
      <c r="CO48" s="174"/>
      <c r="CP48" s="175"/>
      <c r="CQ48" s="174"/>
      <c r="CR48" s="175"/>
      <c r="CS48" s="174"/>
      <c r="CT48" s="175"/>
      <c r="CU48" s="174"/>
      <c r="CV48" s="175"/>
      <c r="CW48" s="174"/>
      <c r="CX48" s="175"/>
      <c r="CY48" s="174"/>
      <c r="CZ48" s="175"/>
      <c r="DA48" s="174"/>
      <c r="DB48" s="175"/>
      <c r="DC48" s="174"/>
      <c r="DD48" s="175"/>
      <c r="DE48" s="174">
        <f t="shared" si="0"/>
        <v>2</v>
      </c>
      <c r="DF48" s="175">
        <f t="shared" si="1"/>
        <v>0</v>
      </c>
    </row>
    <row r="49" spans="2:110" ht="15.75" customHeight="1" x14ac:dyDescent="0.2">
      <c r="B49" s="184" t="s">
        <v>199</v>
      </c>
      <c r="C49" s="174"/>
      <c r="D49" s="175"/>
      <c r="E49" s="174"/>
      <c r="F49" s="175"/>
      <c r="G49" s="174"/>
      <c r="H49" s="175"/>
      <c r="I49" s="174"/>
      <c r="J49" s="175"/>
      <c r="K49" s="174"/>
      <c r="L49" s="175"/>
      <c r="M49" s="174"/>
      <c r="N49" s="175"/>
      <c r="O49" s="182"/>
      <c r="P49" s="183"/>
      <c r="Q49" s="174"/>
      <c r="R49" s="175"/>
      <c r="S49" s="174"/>
      <c r="T49" s="175"/>
      <c r="U49" s="174"/>
      <c r="V49" s="175"/>
      <c r="W49" s="174"/>
      <c r="X49" s="175"/>
      <c r="Y49" s="174"/>
      <c r="Z49" s="175"/>
      <c r="AA49" s="174"/>
      <c r="AB49" s="175"/>
      <c r="AC49" s="174"/>
      <c r="AD49" s="175"/>
      <c r="AE49" s="174"/>
      <c r="AF49" s="175"/>
      <c r="AG49" s="174"/>
      <c r="AH49" s="175"/>
      <c r="AI49" s="174"/>
      <c r="AJ49" s="175"/>
      <c r="AK49" s="174"/>
      <c r="AL49" s="175"/>
      <c r="AM49" s="174"/>
      <c r="AN49" s="175"/>
      <c r="AO49" s="174"/>
      <c r="AP49" s="175"/>
      <c r="AQ49" s="174"/>
      <c r="AR49" s="175"/>
      <c r="AS49" s="174"/>
      <c r="AT49" s="175"/>
      <c r="AU49" s="174"/>
      <c r="AV49" s="175"/>
      <c r="AW49" s="174"/>
      <c r="AX49" s="175"/>
      <c r="AY49" s="174"/>
      <c r="AZ49" s="175"/>
      <c r="BA49" s="174"/>
      <c r="BB49" s="175"/>
      <c r="BC49" s="174"/>
      <c r="BD49" s="175"/>
      <c r="BE49" s="174"/>
      <c r="BF49" s="175"/>
      <c r="BG49" s="174"/>
      <c r="BH49" s="175"/>
      <c r="BI49" s="174"/>
      <c r="BJ49" s="175"/>
      <c r="BK49" s="174"/>
      <c r="BL49" s="175"/>
      <c r="BM49" s="174"/>
      <c r="BN49" s="175"/>
      <c r="BO49" s="174"/>
      <c r="BP49" s="175"/>
      <c r="BQ49" s="174"/>
      <c r="BR49" s="175"/>
      <c r="BS49" s="174"/>
      <c r="BT49" s="175"/>
      <c r="BU49" s="174"/>
      <c r="BV49" s="175"/>
      <c r="BW49" s="174"/>
      <c r="BX49" s="175"/>
      <c r="BY49" s="174"/>
      <c r="BZ49" s="175"/>
      <c r="CA49" s="174"/>
      <c r="CB49" s="175"/>
      <c r="CC49" s="174"/>
      <c r="CD49" s="175"/>
      <c r="CE49" s="174"/>
      <c r="CF49" s="175"/>
      <c r="CG49" s="174"/>
      <c r="CH49" s="175"/>
      <c r="CI49" s="174"/>
      <c r="CJ49" s="175"/>
      <c r="CK49" s="174"/>
      <c r="CL49" s="175"/>
      <c r="CM49" s="174"/>
      <c r="CN49" s="175"/>
      <c r="CO49" s="174"/>
      <c r="CP49" s="175"/>
      <c r="CQ49" s="174"/>
      <c r="CR49" s="175"/>
      <c r="CS49" s="174"/>
      <c r="CT49" s="175"/>
      <c r="CU49" s="174"/>
      <c r="CV49" s="175"/>
      <c r="CW49" s="174"/>
      <c r="CX49" s="175"/>
      <c r="CY49" s="174"/>
      <c r="CZ49" s="175"/>
      <c r="DA49" s="174"/>
      <c r="DB49" s="175"/>
      <c r="DC49" s="174"/>
      <c r="DD49" s="175"/>
      <c r="DE49" s="174">
        <f t="shared" si="0"/>
        <v>0</v>
      </c>
      <c r="DF49" s="175">
        <f t="shared" si="1"/>
        <v>0</v>
      </c>
    </row>
    <row r="50" spans="2:110" ht="15.75" customHeight="1" x14ac:dyDescent="0.2">
      <c r="B50" s="173" t="s">
        <v>200</v>
      </c>
      <c r="C50" s="174"/>
      <c r="D50" s="175"/>
      <c r="E50" s="174"/>
      <c r="F50" s="175"/>
      <c r="G50" s="174"/>
      <c r="H50" s="175"/>
      <c r="I50" s="174"/>
      <c r="J50" s="175"/>
      <c r="K50" s="174"/>
      <c r="L50" s="175"/>
      <c r="M50" s="174"/>
      <c r="N50" s="175"/>
      <c r="O50" s="182"/>
      <c r="P50" s="183"/>
      <c r="Q50" s="174"/>
      <c r="R50" s="175"/>
      <c r="S50" s="174"/>
      <c r="T50" s="175"/>
      <c r="U50" s="174"/>
      <c r="V50" s="175"/>
      <c r="W50" s="174"/>
      <c r="X50" s="175"/>
      <c r="Y50" s="174"/>
      <c r="Z50" s="175"/>
      <c r="AA50" s="174"/>
      <c r="AB50" s="175"/>
      <c r="AC50" s="174"/>
      <c r="AD50" s="175"/>
      <c r="AE50" s="174"/>
      <c r="AF50" s="175"/>
      <c r="AG50" s="174"/>
      <c r="AH50" s="175"/>
      <c r="AI50" s="174"/>
      <c r="AJ50" s="175"/>
      <c r="AK50" s="174"/>
      <c r="AL50" s="175"/>
      <c r="AM50" s="174"/>
      <c r="AN50" s="175"/>
      <c r="AO50" s="174"/>
      <c r="AP50" s="175"/>
      <c r="AQ50" s="174"/>
      <c r="AR50" s="175"/>
      <c r="AS50" s="174"/>
      <c r="AT50" s="175"/>
      <c r="AU50" s="174"/>
      <c r="AV50" s="175"/>
      <c r="AW50" s="174"/>
      <c r="AX50" s="175"/>
      <c r="AY50" s="174"/>
      <c r="AZ50" s="175"/>
      <c r="BA50" s="174"/>
      <c r="BB50" s="175"/>
      <c r="BC50" s="174"/>
      <c r="BD50" s="175"/>
      <c r="BE50" s="174"/>
      <c r="BF50" s="175"/>
      <c r="BG50" s="174"/>
      <c r="BH50" s="175"/>
      <c r="BI50" s="174"/>
      <c r="BJ50" s="175"/>
      <c r="BK50" s="174"/>
      <c r="BL50" s="175"/>
      <c r="BM50" s="174"/>
      <c r="BN50" s="175"/>
      <c r="BO50" s="174"/>
      <c r="BP50" s="175"/>
      <c r="BQ50" s="174"/>
      <c r="BR50" s="175"/>
      <c r="BS50" s="174"/>
      <c r="BT50" s="175"/>
      <c r="BU50" s="174"/>
      <c r="BV50" s="175"/>
      <c r="BW50" s="174"/>
      <c r="BX50" s="175"/>
      <c r="BY50" s="174"/>
      <c r="BZ50" s="175"/>
      <c r="CA50" s="174"/>
      <c r="CB50" s="175"/>
      <c r="CC50" s="174"/>
      <c r="CD50" s="175"/>
      <c r="CE50" s="174"/>
      <c r="CF50" s="175"/>
      <c r="CG50" s="174"/>
      <c r="CH50" s="175"/>
      <c r="CI50" s="174"/>
      <c r="CJ50" s="175"/>
      <c r="CK50" s="174"/>
      <c r="CL50" s="175"/>
      <c r="CM50" s="174"/>
      <c r="CN50" s="175"/>
      <c r="CO50" s="174"/>
      <c r="CP50" s="175"/>
      <c r="CQ50" s="174"/>
      <c r="CR50" s="175"/>
      <c r="CS50" s="174"/>
      <c r="CT50" s="175"/>
      <c r="CU50" s="174"/>
      <c r="CV50" s="175"/>
      <c r="CW50" s="174"/>
      <c r="CX50" s="175"/>
      <c r="CY50" s="174"/>
      <c r="CZ50" s="175"/>
      <c r="DA50" s="174"/>
      <c r="DB50" s="175"/>
      <c r="DC50" s="174"/>
      <c r="DD50" s="175"/>
      <c r="DE50" s="174">
        <f t="shared" si="0"/>
        <v>0</v>
      </c>
      <c r="DF50" s="175">
        <f t="shared" si="1"/>
        <v>0</v>
      </c>
    </row>
    <row r="51" spans="2:110" ht="15.75" customHeight="1" x14ac:dyDescent="0.2">
      <c r="B51" s="173" t="s">
        <v>201</v>
      </c>
      <c r="C51" s="174"/>
      <c r="D51" s="175"/>
      <c r="E51" s="174"/>
      <c r="F51" s="175"/>
      <c r="G51" s="174"/>
      <c r="H51" s="175"/>
      <c r="I51" s="174"/>
      <c r="J51" s="175"/>
      <c r="K51" s="174"/>
      <c r="L51" s="175"/>
      <c r="M51" s="174"/>
      <c r="N51" s="175"/>
      <c r="O51" s="182"/>
      <c r="P51" s="183"/>
      <c r="Q51" s="174"/>
      <c r="R51" s="175"/>
      <c r="S51" s="174"/>
      <c r="T51" s="175"/>
      <c r="U51" s="174"/>
      <c r="V51" s="175"/>
      <c r="W51" s="174"/>
      <c r="X51" s="175"/>
      <c r="Y51" s="174"/>
      <c r="Z51" s="175"/>
      <c r="AA51" s="174"/>
      <c r="AB51" s="175"/>
      <c r="AC51" s="174"/>
      <c r="AD51" s="175"/>
      <c r="AE51" s="174"/>
      <c r="AF51" s="175"/>
      <c r="AG51" s="174"/>
      <c r="AH51" s="175"/>
      <c r="AI51" s="174"/>
      <c r="AJ51" s="175"/>
      <c r="AK51" s="174"/>
      <c r="AL51" s="175"/>
      <c r="AM51" s="174"/>
      <c r="AN51" s="175"/>
      <c r="AO51" s="174"/>
      <c r="AP51" s="175"/>
      <c r="AQ51" s="174"/>
      <c r="AR51" s="175"/>
      <c r="AS51" s="174"/>
      <c r="AT51" s="175"/>
      <c r="AU51" s="174"/>
      <c r="AV51" s="175"/>
      <c r="AW51" s="174"/>
      <c r="AX51" s="175"/>
      <c r="AY51" s="174"/>
      <c r="AZ51" s="175"/>
      <c r="BA51" s="174"/>
      <c r="BB51" s="175"/>
      <c r="BC51" s="174"/>
      <c r="BD51" s="175"/>
      <c r="BE51" s="174"/>
      <c r="BF51" s="175"/>
      <c r="BG51" s="174"/>
      <c r="BH51" s="175"/>
      <c r="BI51" s="174"/>
      <c r="BJ51" s="175"/>
      <c r="BK51" s="174"/>
      <c r="BL51" s="175"/>
      <c r="BM51" s="174"/>
      <c r="BN51" s="175"/>
      <c r="BO51" s="174"/>
      <c r="BP51" s="175"/>
      <c r="BQ51" s="174"/>
      <c r="BR51" s="175"/>
      <c r="BS51" s="174"/>
      <c r="BT51" s="175"/>
      <c r="BU51" s="174"/>
      <c r="BV51" s="175"/>
      <c r="BW51" s="174"/>
      <c r="BX51" s="175"/>
      <c r="BY51" s="174"/>
      <c r="BZ51" s="175"/>
      <c r="CA51" s="174"/>
      <c r="CB51" s="175"/>
      <c r="CC51" s="174"/>
      <c r="CD51" s="175"/>
      <c r="CE51" s="174"/>
      <c r="CF51" s="175"/>
      <c r="CG51" s="174"/>
      <c r="CH51" s="175"/>
      <c r="CI51" s="174"/>
      <c r="CJ51" s="175"/>
      <c r="CK51" s="174"/>
      <c r="CL51" s="175"/>
      <c r="CM51" s="174"/>
      <c r="CN51" s="175"/>
      <c r="CO51" s="174"/>
      <c r="CP51" s="175"/>
      <c r="CQ51" s="174"/>
      <c r="CR51" s="175"/>
      <c r="CS51" s="174"/>
      <c r="CT51" s="175"/>
      <c r="CU51" s="174"/>
      <c r="CV51" s="175"/>
      <c r="CW51" s="174"/>
      <c r="CX51" s="175"/>
      <c r="CY51" s="174"/>
      <c r="CZ51" s="175"/>
      <c r="DA51" s="174"/>
      <c r="DB51" s="175"/>
      <c r="DC51" s="174"/>
      <c r="DD51" s="175"/>
      <c r="DE51" s="174">
        <f t="shared" si="0"/>
        <v>0</v>
      </c>
      <c r="DF51" s="175">
        <f t="shared" si="1"/>
        <v>0</v>
      </c>
    </row>
    <row r="52" spans="2:110" ht="15.75" customHeight="1" x14ac:dyDescent="0.2">
      <c r="B52" s="173" t="s">
        <v>202</v>
      </c>
      <c r="C52" s="174"/>
      <c r="D52" s="175"/>
      <c r="E52" s="174"/>
      <c r="F52" s="175"/>
      <c r="G52" s="174"/>
      <c r="H52" s="175"/>
      <c r="I52" s="174"/>
      <c r="J52" s="175"/>
      <c r="K52" s="174"/>
      <c r="L52" s="175"/>
      <c r="M52" s="174"/>
      <c r="N52" s="175"/>
      <c r="O52" s="182"/>
      <c r="P52" s="183"/>
      <c r="Q52" s="174"/>
      <c r="R52" s="175"/>
      <c r="S52" s="174"/>
      <c r="T52" s="175"/>
      <c r="U52" s="174"/>
      <c r="V52" s="175"/>
      <c r="W52" s="174"/>
      <c r="X52" s="175"/>
      <c r="Y52" s="174"/>
      <c r="Z52" s="175"/>
      <c r="AA52" s="174"/>
      <c r="AB52" s="175"/>
      <c r="AC52" s="174"/>
      <c r="AD52" s="175"/>
      <c r="AE52" s="174"/>
      <c r="AF52" s="175"/>
      <c r="AG52" s="174"/>
      <c r="AH52" s="175"/>
      <c r="AI52" s="174"/>
      <c r="AJ52" s="175"/>
      <c r="AK52" s="174"/>
      <c r="AL52" s="175"/>
      <c r="AM52" s="174"/>
      <c r="AN52" s="175"/>
      <c r="AO52" s="174"/>
      <c r="AP52" s="175"/>
      <c r="AQ52" s="174"/>
      <c r="AR52" s="175"/>
      <c r="AS52" s="174"/>
      <c r="AT52" s="175"/>
      <c r="AU52" s="174"/>
      <c r="AV52" s="175"/>
      <c r="AW52" s="174"/>
      <c r="AX52" s="175"/>
      <c r="AY52" s="174"/>
      <c r="AZ52" s="175"/>
      <c r="BA52" s="174"/>
      <c r="BB52" s="175"/>
      <c r="BC52" s="174"/>
      <c r="BD52" s="175"/>
      <c r="BE52" s="174"/>
      <c r="BF52" s="175"/>
      <c r="BG52" s="174"/>
      <c r="BH52" s="175"/>
      <c r="BI52" s="174"/>
      <c r="BJ52" s="175"/>
      <c r="BK52" s="174"/>
      <c r="BL52" s="175"/>
      <c r="BM52" s="174"/>
      <c r="BN52" s="175"/>
      <c r="BO52" s="174"/>
      <c r="BP52" s="175"/>
      <c r="BQ52" s="174"/>
      <c r="BR52" s="175"/>
      <c r="BS52" s="174"/>
      <c r="BT52" s="175"/>
      <c r="BU52" s="174"/>
      <c r="BV52" s="175"/>
      <c r="BW52" s="174"/>
      <c r="BX52" s="175"/>
      <c r="BY52" s="174"/>
      <c r="BZ52" s="175"/>
      <c r="CA52" s="174"/>
      <c r="CB52" s="175"/>
      <c r="CC52" s="174"/>
      <c r="CD52" s="175"/>
      <c r="CE52" s="174"/>
      <c r="CF52" s="175"/>
      <c r="CG52" s="174"/>
      <c r="CH52" s="175"/>
      <c r="CI52" s="174"/>
      <c r="CJ52" s="175"/>
      <c r="CK52" s="174"/>
      <c r="CL52" s="175"/>
      <c r="CM52" s="174"/>
      <c r="CN52" s="175"/>
      <c r="CO52" s="174"/>
      <c r="CP52" s="175"/>
      <c r="CQ52" s="174"/>
      <c r="CR52" s="175"/>
      <c r="CS52" s="174"/>
      <c r="CT52" s="175"/>
      <c r="CU52" s="174"/>
      <c r="CV52" s="175"/>
      <c r="CW52" s="174"/>
      <c r="CX52" s="175"/>
      <c r="CY52" s="174"/>
      <c r="CZ52" s="175"/>
      <c r="DA52" s="174"/>
      <c r="DB52" s="175"/>
      <c r="DC52" s="174"/>
      <c r="DD52" s="175"/>
      <c r="DE52" s="174">
        <f t="shared" si="0"/>
        <v>0</v>
      </c>
      <c r="DF52" s="175">
        <f t="shared" si="1"/>
        <v>0</v>
      </c>
    </row>
    <row r="53" spans="2:110" ht="15.75" customHeight="1" x14ac:dyDescent="0.2">
      <c r="B53" s="184" t="s">
        <v>203</v>
      </c>
      <c r="C53" s="174"/>
      <c r="D53" s="175"/>
      <c r="E53" s="174"/>
      <c r="F53" s="175"/>
      <c r="G53" s="174"/>
      <c r="H53" s="175"/>
      <c r="I53" s="174"/>
      <c r="J53" s="175"/>
      <c r="K53" s="174"/>
      <c r="L53" s="175"/>
      <c r="M53" s="174"/>
      <c r="N53" s="175"/>
      <c r="O53" s="182"/>
      <c r="P53" s="183"/>
      <c r="Q53" s="174"/>
      <c r="R53" s="175"/>
      <c r="S53" s="174"/>
      <c r="T53" s="175"/>
      <c r="U53" s="174"/>
      <c r="V53" s="175"/>
      <c r="W53" s="174"/>
      <c r="X53" s="175"/>
      <c r="Y53" s="174"/>
      <c r="Z53" s="175"/>
      <c r="AA53" s="174"/>
      <c r="AB53" s="175"/>
      <c r="AC53" s="174"/>
      <c r="AD53" s="175"/>
      <c r="AE53" s="174"/>
      <c r="AF53" s="175"/>
      <c r="AG53" s="174"/>
      <c r="AH53" s="175"/>
      <c r="AI53" s="174"/>
      <c r="AJ53" s="175"/>
      <c r="AK53" s="174"/>
      <c r="AL53" s="175"/>
      <c r="AM53" s="174"/>
      <c r="AN53" s="175"/>
      <c r="AO53" s="174"/>
      <c r="AP53" s="175"/>
      <c r="AQ53" s="174"/>
      <c r="AR53" s="175"/>
      <c r="AS53" s="174"/>
      <c r="AT53" s="175"/>
      <c r="AU53" s="174"/>
      <c r="AV53" s="175"/>
      <c r="AW53" s="174"/>
      <c r="AX53" s="175"/>
      <c r="AY53" s="174"/>
      <c r="AZ53" s="175"/>
      <c r="BA53" s="174"/>
      <c r="BB53" s="175"/>
      <c r="BC53" s="174"/>
      <c r="BD53" s="175"/>
      <c r="BE53" s="174"/>
      <c r="BF53" s="175"/>
      <c r="BG53" s="174"/>
      <c r="BH53" s="175"/>
      <c r="BI53" s="174"/>
      <c r="BJ53" s="175"/>
      <c r="BK53" s="174"/>
      <c r="BL53" s="175"/>
      <c r="BM53" s="174"/>
      <c r="BN53" s="175"/>
      <c r="BO53" s="174"/>
      <c r="BP53" s="175"/>
      <c r="BQ53" s="174"/>
      <c r="BR53" s="175"/>
      <c r="BS53" s="174"/>
      <c r="BT53" s="175"/>
      <c r="BU53" s="174"/>
      <c r="BV53" s="175"/>
      <c r="BW53" s="174"/>
      <c r="BX53" s="175"/>
      <c r="BY53" s="174"/>
      <c r="BZ53" s="175"/>
      <c r="CA53" s="174"/>
      <c r="CB53" s="175"/>
      <c r="CC53" s="174"/>
      <c r="CD53" s="175"/>
      <c r="CE53" s="174"/>
      <c r="CF53" s="175"/>
      <c r="CG53" s="174"/>
      <c r="CH53" s="175"/>
      <c r="CI53" s="174"/>
      <c r="CJ53" s="175"/>
      <c r="CK53" s="174"/>
      <c r="CL53" s="175"/>
      <c r="CM53" s="174"/>
      <c r="CN53" s="175"/>
      <c r="CO53" s="174"/>
      <c r="CP53" s="175"/>
      <c r="CQ53" s="174"/>
      <c r="CR53" s="175"/>
      <c r="CS53" s="174"/>
      <c r="CT53" s="175"/>
      <c r="CU53" s="174"/>
      <c r="CV53" s="175"/>
      <c r="CW53" s="174"/>
      <c r="CX53" s="175"/>
      <c r="CY53" s="174"/>
      <c r="CZ53" s="175"/>
      <c r="DA53" s="174"/>
      <c r="DB53" s="175"/>
      <c r="DC53" s="174"/>
      <c r="DD53" s="175"/>
      <c r="DE53" s="174">
        <f t="shared" si="0"/>
        <v>0</v>
      </c>
      <c r="DF53" s="175">
        <f t="shared" si="1"/>
        <v>0</v>
      </c>
    </row>
    <row r="54" spans="2:110" ht="15.75" customHeight="1" x14ac:dyDescent="0.2">
      <c r="B54" s="173" t="s">
        <v>211</v>
      </c>
      <c r="C54" s="174"/>
      <c r="D54" s="175"/>
      <c r="E54" s="174"/>
      <c r="F54" s="175"/>
      <c r="G54" s="174"/>
      <c r="H54" s="175"/>
      <c r="I54" s="174"/>
      <c r="J54" s="175"/>
      <c r="K54" s="174"/>
      <c r="L54" s="175"/>
      <c r="M54" s="174"/>
      <c r="N54" s="175"/>
      <c r="O54" s="182"/>
      <c r="P54" s="183"/>
      <c r="Q54" s="174"/>
      <c r="R54" s="175"/>
      <c r="S54" s="174"/>
      <c r="T54" s="175"/>
      <c r="U54" s="174"/>
      <c r="V54" s="175"/>
      <c r="W54" s="174"/>
      <c r="X54" s="175"/>
      <c r="Y54" s="174"/>
      <c r="Z54" s="175"/>
      <c r="AA54" s="174"/>
      <c r="AB54" s="175"/>
      <c r="AC54" s="174"/>
      <c r="AD54" s="175"/>
      <c r="AE54" s="174"/>
      <c r="AF54" s="175"/>
      <c r="AG54" s="174"/>
      <c r="AH54" s="175"/>
      <c r="AI54" s="174"/>
      <c r="AJ54" s="175"/>
      <c r="AK54" s="174"/>
      <c r="AL54" s="175"/>
      <c r="AM54" s="174"/>
      <c r="AN54" s="175"/>
      <c r="AO54" s="174"/>
      <c r="AP54" s="175"/>
      <c r="AQ54" s="174"/>
      <c r="AR54" s="175"/>
      <c r="AS54" s="174"/>
      <c r="AT54" s="175"/>
      <c r="AU54" s="174"/>
      <c r="AV54" s="175"/>
      <c r="AW54" s="174"/>
      <c r="AX54" s="175"/>
      <c r="AY54" s="174"/>
      <c r="AZ54" s="175"/>
      <c r="BA54" s="174"/>
      <c r="BB54" s="175"/>
      <c r="BC54" s="174"/>
      <c r="BD54" s="175"/>
      <c r="BE54" s="174"/>
      <c r="BF54" s="175"/>
      <c r="BG54" s="174"/>
      <c r="BH54" s="175"/>
      <c r="BI54" s="174"/>
      <c r="BJ54" s="175"/>
      <c r="BK54" s="174"/>
      <c r="BL54" s="175"/>
      <c r="BM54" s="174"/>
      <c r="BN54" s="175"/>
      <c r="BO54" s="174"/>
      <c r="BP54" s="175"/>
      <c r="BQ54" s="174"/>
      <c r="BR54" s="175"/>
      <c r="BS54" s="174"/>
      <c r="BT54" s="175"/>
      <c r="BU54" s="174"/>
      <c r="BV54" s="175"/>
      <c r="BW54" s="174"/>
      <c r="BX54" s="175"/>
      <c r="BY54" s="174"/>
      <c r="BZ54" s="175"/>
      <c r="CA54" s="174"/>
      <c r="CB54" s="175"/>
      <c r="CC54" s="174"/>
      <c r="CD54" s="175"/>
      <c r="CE54" s="174"/>
      <c r="CF54" s="175"/>
      <c r="CG54" s="174"/>
      <c r="CH54" s="175"/>
      <c r="CI54" s="174"/>
      <c r="CJ54" s="175"/>
      <c r="CK54" s="174"/>
      <c r="CL54" s="175"/>
      <c r="CM54" s="174"/>
      <c r="CN54" s="175"/>
      <c r="CO54" s="174"/>
      <c r="CP54" s="175"/>
      <c r="CQ54" s="174"/>
      <c r="CR54" s="175"/>
      <c r="CS54" s="174"/>
      <c r="CT54" s="175"/>
      <c r="CU54" s="174"/>
      <c r="CV54" s="175"/>
      <c r="CW54" s="174"/>
      <c r="CX54" s="175"/>
      <c r="CY54" s="174"/>
      <c r="CZ54" s="175"/>
      <c r="DA54" s="174"/>
      <c r="DB54" s="175"/>
      <c r="DC54" s="174"/>
      <c r="DD54" s="175"/>
      <c r="DE54" s="174">
        <f t="shared" si="0"/>
        <v>0</v>
      </c>
      <c r="DF54" s="175">
        <f t="shared" si="1"/>
        <v>0</v>
      </c>
    </row>
    <row r="55" spans="2:110" ht="15.75" customHeight="1" x14ac:dyDescent="0.2">
      <c r="B55" s="173" t="s">
        <v>212</v>
      </c>
      <c r="C55" s="174"/>
      <c r="D55" s="17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82"/>
      <c r="P55" s="183"/>
      <c r="Q55" s="174"/>
      <c r="R55" s="175"/>
      <c r="S55" s="174"/>
      <c r="T55" s="175"/>
      <c r="U55" s="174"/>
      <c r="V55" s="175"/>
      <c r="W55" s="174"/>
      <c r="X55" s="175"/>
      <c r="Y55" s="174"/>
      <c r="Z55" s="175"/>
      <c r="AA55" s="174"/>
      <c r="AB55" s="175"/>
      <c r="AC55" s="174"/>
      <c r="AD55" s="175"/>
      <c r="AE55" s="174"/>
      <c r="AF55" s="175"/>
      <c r="AG55" s="174"/>
      <c r="AH55" s="175"/>
      <c r="AI55" s="174"/>
      <c r="AJ55" s="175"/>
      <c r="AK55" s="174"/>
      <c r="AL55" s="175"/>
      <c r="AM55" s="174"/>
      <c r="AN55" s="175"/>
      <c r="AO55" s="174"/>
      <c r="AP55" s="175"/>
      <c r="AQ55" s="174"/>
      <c r="AR55" s="175"/>
      <c r="AS55" s="174"/>
      <c r="AT55" s="175"/>
      <c r="AU55" s="174"/>
      <c r="AV55" s="175"/>
      <c r="AW55" s="174"/>
      <c r="AX55" s="175"/>
      <c r="AY55" s="174"/>
      <c r="AZ55" s="175"/>
      <c r="BA55" s="174"/>
      <c r="BB55" s="175"/>
      <c r="BC55" s="174"/>
      <c r="BD55" s="175"/>
      <c r="BE55" s="174"/>
      <c r="BF55" s="175"/>
      <c r="BG55" s="174"/>
      <c r="BH55" s="175"/>
      <c r="BI55" s="174"/>
      <c r="BJ55" s="175"/>
      <c r="BK55" s="174"/>
      <c r="BL55" s="175"/>
      <c r="BM55" s="174"/>
      <c r="BN55" s="175"/>
      <c r="BO55" s="174"/>
      <c r="BP55" s="175"/>
      <c r="BQ55" s="174"/>
      <c r="BR55" s="175"/>
      <c r="BS55" s="174"/>
      <c r="BT55" s="175"/>
      <c r="BU55" s="174"/>
      <c r="BV55" s="175"/>
      <c r="BW55" s="174"/>
      <c r="BX55" s="175"/>
      <c r="BY55" s="174"/>
      <c r="BZ55" s="175"/>
      <c r="CA55" s="174"/>
      <c r="CB55" s="175"/>
      <c r="CC55" s="174"/>
      <c r="CD55" s="175"/>
      <c r="CE55" s="174"/>
      <c r="CF55" s="175"/>
      <c r="CG55" s="174"/>
      <c r="CH55" s="175"/>
      <c r="CI55" s="174"/>
      <c r="CJ55" s="175"/>
      <c r="CK55" s="174"/>
      <c r="CL55" s="175"/>
      <c r="CM55" s="174"/>
      <c r="CN55" s="175"/>
      <c r="CO55" s="174"/>
      <c r="CP55" s="175"/>
      <c r="CQ55" s="174"/>
      <c r="CR55" s="175"/>
      <c r="CS55" s="174"/>
      <c r="CT55" s="175"/>
      <c r="CU55" s="174"/>
      <c r="CV55" s="175"/>
      <c r="CW55" s="174"/>
      <c r="CX55" s="175"/>
      <c r="CY55" s="174"/>
      <c r="CZ55" s="175"/>
      <c r="DA55" s="174"/>
      <c r="DB55" s="175"/>
      <c r="DC55" s="174"/>
      <c r="DD55" s="175"/>
      <c r="DE55" s="174">
        <f t="shared" si="0"/>
        <v>0</v>
      </c>
      <c r="DF55" s="175">
        <f t="shared" si="1"/>
        <v>0</v>
      </c>
    </row>
    <row r="56" spans="2:110" ht="15.75" customHeight="1" x14ac:dyDescent="0.2">
      <c r="B56" s="173" t="s">
        <v>213</v>
      </c>
      <c r="C56" s="174"/>
      <c r="D56" s="175"/>
      <c r="E56" s="174"/>
      <c r="F56" s="175"/>
      <c r="G56" s="174"/>
      <c r="H56" s="175"/>
      <c r="I56" s="174"/>
      <c r="J56" s="175"/>
      <c r="K56" s="174"/>
      <c r="L56" s="175"/>
      <c r="M56" s="174"/>
      <c r="N56" s="175"/>
      <c r="O56" s="182"/>
      <c r="P56" s="183"/>
      <c r="Q56" s="174"/>
      <c r="R56" s="175"/>
      <c r="S56" s="174"/>
      <c r="T56" s="175"/>
      <c r="U56" s="174"/>
      <c r="V56" s="175"/>
      <c r="W56" s="174"/>
      <c r="X56" s="175"/>
      <c r="Y56" s="174"/>
      <c r="Z56" s="175"/>
      <c r="AA56" s="174"/>
      <c r="AB56" s="175"/>
      <c r="AC56" s="174"/>
      <c r="AD56" s="175"/>
      <c r="AE56" s="174"/>
      <c r="AF56" s="175"/>
      <c r="AG56" s="174"/>
      <c r="AH56" s="175"/>
      <c r="AI56" s="174"/>
      <c r="AJ56" s="175"/>
      <c r="AK56" s="174"/>
      <c r="AL56" s="175"/>
      <c r="AM56" s="174"/>
      <c r="AN56" s="175"/>
      <c r="AO56" s="174"/>
      <c r="AP56" s="175"/>
      <c r="AQ56" s="174"/>
      <c r="AR56" s="175"/>
      <c r="AS56" s="174"/>
      <c r="AT56" s="175"/>
      <c r="AU56" s="174"/>
      <c r="AV56" s="175"/>
      <c r="AW56" s="174"/>
      <c r="AX56" s="175"/>
      <c r="AY56" s="174"/>
      <c r="AZ56" s="175"/>
      <c r="BA56" s="174"/>
      <c r="BB56" s="175"/>
      <c r="BC56" s="174"/>
      <c r="BD56" s="175"/>
      <c r="BE56" s="174"/>
      <c r="BF56" s="175"/>
      <c r="BG56" s="174"/>
      <c r="BH56" s="175"/>
      <c r="BI56" s="174"/>
      <c r="BJ56" s="175"/>
      <c r="BK56" s="174"/>
      <c r="BL56" s="175"/>
      <c r="BM56" s="174"/>
      <c r="BN56" s="175"/>
      <c r="BO56" s="174"/>
      <c r="BP56" s="175"/>
      <c r="BQ56" s="174"/>
      <c r="BR56" s="175"/>
      <c r="BS56" s="174"/>
      <c r="BT56" s="175"/>
      <c r="BU56" s="174"/>
      <c r="BV56" s="175"/>
      <c r="BW56" s="174"/>
      <c r="BX56" s="175"/>
      <c r="BY56" s="174"/>
      <c r="BZ56" s="175"/>
      <c r="CA56" s="174"/>
      <c r="CB56" s="175"/>
      <c r="CC56" s="174"/>
      <c r="CD56" s="175"/>
      <c r="CE56" s="174"/>
      <c r="CF56" s="175"/>
      <c r="CG56" s="174"/>
      <c r="CH56" s="175"/>
      <c r="CI56" s="174"/>
      <c r="CJ56" s="175"/>
      <c r="CK56" s="174"/>
      <c r="CL56" s="175"/>
      <c r="CM56" s="174"/>
      <c r="CN56" s="175"/>
      <c r="CO56" s="174"/>
      <c r="CP56" s="175"/>
      <c r="CQ56" s="174"/>
      <c r="CR56" s="175"/>
      <c r="CS56" s="174"/>
      <c r="CT56" s="175"/>
      <c r="CU56" s="174"/>
      <c r="CV56" s="175"/>
      <c r="CW56" s="174"/>
      <c r="CX56" s="175"/>
      <c r="CY56" s="174"/>
      <c r="CZ56" s="175"/>
      <c r="DA56" s="174"/>
      <c r="DB56" s="175"/>
      <c r="DC56" s="174"/>
      <c r="DD56" s="175"/>
      <c r="DE56" s="174">
        <f t="shared" si="0"/>
        <v>0</v>
      </c>
      <c r="DF56" s="175">
        <f t="shared" si="1"/>
        <v>0</v>
      </c>
    </row>
    <row r="57" spans="2:110" ht="15.75" customHeight="1" x14ac:dyDescent="0.2">
      <c r="B57" s="184" t="s">
        <v>216</v>
      </c>
      <c r="C57" s="174"/>
      <c r="D57" s="175"/>
      <c r="E57" s="174"/>
      <c r="F57" s="175"/>
      <c r="G57" s="174"/>
      <c r="H57" s="175"/>
      <c r="I57" s="174"/>
      <c r="J57" s="175"/>
      <c r="K57" s="174"/>
      <c r="L57" s="175"/>
      <c r="M57" s="174"/>
      <c r="N57" s="175"/>
      <c r="O57" s="182"/>
      <c r="P57" s="183"/>
      <c r="Q57" s="174"/>
      <c r="R57" s="175"/>
      <c r="S57" s="174"/>
      <c r="T57" s="175"/>
      <c r="U57" s="174"/>
      <c r="V57" s="175"/>
      <c r="W57" s="174"/>
      <c r="X57" s="175"/>
      <c r="Y57" s="174"/>
      <c r="Z57" s="175"/>
      <c r="AA57" s="174"/>
      <c r="AB57" s="175"/>
      <c r="AC57" s="174"/>
      <c r="AD57" s="175"/>
      <c r="AE57" s="174"/>
      <c r="AF57" s="175"/>
      <c r="AG57" s="174"/>
      <c r="AH57" s="175"/>
      <c r="AI57" s="174"/>
      <c r="AJ57" s="175"/>
      <c r="AK57" s="174"/>
      <c r="AL57" s="175"/>
      <c r="AM57" s="174"/>
      <c r="AN57" s="175"/>
      <c r="AO57" s="174"/>
      <c r="AP57" s="175"/>
      <c r="AQ57" s="174"/>
      <c r="AR57" s="175"/>
      <c r="AS57" s="174"/>
      <c r="AT57" s="175"/>
      <c r="AU57" s="174"/>
      <c r="AV57" s="175"/>
      <c r="AW57" s="174"/>
      <c r="AX57" s="175"/>
      <c r="AY57" s="174"/>
      <c r="AZ57" s="175"/>
      <c r="BA57" s="174"/>
      <c r="BB57" s="175"/>
      <c r="BC57" s="174"/>
      <c r="BD57" s="175"/>
      <c r="BE57" s="174"/>
      <c r="BF57" s="175"/>
      <c r="BG57" s="174"/>
      <c r="BH57" s="175"/>
      <c r="BI57" s="174"/>
      <c r="BJ57" s="175"/>
      <c r="BK57" s="174"/>
      <c r="BL57" s="175"/>
      <c r="BM57" s="174"/>
      <c r="BN57" s="175"/>
      <c r="BO57" s="174"/>
      <c r="BP57" s="175"/>
      <c r="BQ57" s="174"/>
      <c r="BR57" s="175"/>
      <c r="BS57" s="174"/>
      <c r="BT57" s="175"/>
      <c r="BU57" s="174"/>
      <c r="BV57" s="175"/>
      <c r="BW57" s="174"/>
      <c r="BX57" s="175"/>
      <c r="BY57" s="174"/>
      <c r="BZ57" s="175"/>
      <c r="CA57" s="174"/>
      <c r="CB57" s="175"/>
      <c r="CC57" s="174"/>
      <c r="CD57" s="175"/>
      <c r="CE57" s="174"/>
      <c r="CF57" s="175"/>
      <c r="CG57" s="174"/>
      <c r="CH57" s="175"/>
      <c r="CI57" s="174"/>
      <c r="CJ57" s="175"/>
      <c r="CK57" s="174"/>
      <c r="CL57" s="175"/>
      <c r="CM57" s="174"/>
      <c r="CN57" s="175"/>
      <c r="CO57" s="174"/>
      <c r="CP57" s="175"/>
      <c r="CQ57" s="174"/>
      <c r="CR57" s="175"/>
      <c r="CS57" s="174"/>
      <c r="CT57" s="175"/>
      <c r="CU57" s="174"/>
      <c r="CV57" s="175"/>
      <c r="CW57" s="174"/>
      <c r="CX57" s="175"/>
      <c r="CY57" s="174"/>
      <c r="CZ57" s="175"/>
      <c r="DA57" s="174"/>
      <c r="DB57" s="175"/>
      <c r="DC57" s="174"/>
      <c r="DD57" s="175"/>
      <c r="DE57" s="174">
        <f t="shared" si="0"/>
        <v>0</v>
      </c>
      <c r="DF57" s="175">
        <f t="shared" si="1"/>
        <v>0</v>
      </c>
    </row>
    <row r="58" spans="2:110" ht="15.75" customHeight="1" x14ac:dyDescent="0.2">
      <c r="B58" s="173" t="s">
        <v>217</v>
      </c>
      <c r="C58" s="174"/>
      <c r="D58" s="17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82"/>
      <c r="P58" s="183"/>
      <c r="Q58" s="174"/>
      <c r="R58" s="175"/>
      <c r="S58" s="174"/>
      <c r="T58" s="175"/>
      <c r="U58" s="174"/>
      <c r="V58" s="175"/>
      <c r="W58" s="174"/>
      <c r="X58" s="175"/>
      <c r="Y58" s="174"/>
      <c r="Z58" s="175"/>
      <c r="AA58" s="174"/>
      <c r="AB58" s="175"/>
      <c r="AC58" s="174"/>
      <c r="AD58" s="175"/>
      <c r="AE58" s="174"/>
      <c r="AF58" s="175"/>
      <c r="AG58" s="174"/>
      <c r="AH58" s="175"/>
      <c r="AI58" s="174"/>
      <c r="AJ58" s="175"/>
      <c r="AK58" s="174"/>
      <c r="AL58" s="175"/>
      <c r="AM58" s="174"/>
      <c r="AN58" s="175"/>
      <c r="AO58" s="174"/>
      <c r="AP58" s="175"/>
      <c r="AQ58" s="174"/>
      <c r="AR58" s="175"/>
      <c r="AS58" s="174"/>
      <c r="AT58" s="175"/>
      <c r="AU58" s="174"/>
      <c r="AV58" s="175"/>
      <c r="AW58" s="174"/>
      <c r="AX58" s="175"/>
      <c r="AY58" s="174"/>
      <c r="AZ58" s="175"/>
      <c r="BA58" s="174"/>
      <c r="BB58" s="175"/>
      <c r="BC58" s="174"/>
      <c r="BD58" s="175"/>
      <c r="BE58" s="174"/>
      <c r="BF58" s="175"/>
      <c r="BG58" s="174"/>
      <c r="BH58" s="175"/>
      <c r="BI58" s="174"/>
      <c r="BJ58" s="175"/>
      <c r="BK58" s="174"/>
      <c r="BL58" s="175"/>
      <c r="BM58" s="174"/>
      <c r="BN58" s="175"/>
      <c r="BO58" s="174"/>
      <c r="BP58" s="175"/>
      <c r="BQ58" s="174"/>
      <c r="BR58" s="175"/>
      <c r="BS58" s="174"/>
      <c r="BT58" s="175"/>
      <c r="BU58" s="174"/>
      <c r="BV58" s="175"/>
      <c r="BW58" s="174"/>
      <c r="BX58" s="175"/>
      <c r="BY58" s="174"/>
      <c r="BZ58" s="175"/>
      <c r="CA58" s="174"/>
      <c r="CB58" s="175"/>
      <c r="CC58" s="174"/>
      <c r="CD58" s="175"/>
      <c r="CE58" s="174"/>
      <c r="CF58" s="175"/>
      <c r="CG58" s="174"/>
      <c r="CH58" s="175"/>
      <c r="CI58" s="174"/>
      <c r="CJ58" s="175"/>
      <c r="CK58" s="174"/>
      <c r="CL58" s="175"/>
      <c r="CM58" s="174"/>
      <c r="CN58" s="175"/>
      <c r="CO58" s="174"/>
      <c r="CP58" s="175"/>
      <c r="CQ58" s="174"/>
      <c r="CR58" s="175"/>
      <c r="CS58" s="174"/>
      <c r="CT58" s="175"/>
      <c r="CU58" s="174"/>
      <c r="CV58" s="175"/>
      <c r="CW58" s="174"/>
      <c r="CX58" s="175"/>
      <c r="CY58" s="174"/>
      <c r="CZ58" s="175"/>
      <c r="DA58" s="174"/>
      <c r="DB58" s="175"/>
      <c r="DC58" s="174"/>
      <c r="DD58" s="175"/>
      <c r="DE58" s="174">
        <f t="shared" si="0"/>
        <v>0</v>
      </c>
      <c r="DF58" s="175">
        <f t="shared" si="1"/>
        <v>0</v>
      </c>
    </row>
    <row r="59" spans="2:110" ht="15.75" customHeight="1" x14ac:dyDescent="0.2">
      <c r="B59" s="173" t="s">
        <v>218</v>
      </c>
      <c r="C59" s="174"/>
      <c r="D59" s="175"/>
      <c r="E59" s="174"/>
      <c r="F59" s="175"/>
      <c r="G59" s="174"/>
      <c r="H59" s="175"/>
      <c r="I59" s="174"/>
      <c r="J59" s="175"/>
      <c r="K59" s="174"/>
      <c r="L59" s="175"/>
      <c r="M59" s="174"/>
      <c r="N59" s="175"/>
      <c r="O59" s="182"/>
      <c r="P59" s="183"/>
      <c r="Q59" s="174"/>
      <c r="R59" s="175"/>
      <c r="S59" s="174"/>
      <c r="T59" s="175"/>
      <c r="U59" s="174"/>
      <c r="V59" s="175"/>
      <c r="W59" s="174"/>
      <c r="X59" s="175"/>
      <c r="Y59" s="174"/>
      <c r="Z59" s="175"/>
      <c r="AA59" s="174"/>
      <c r="AB59" s="175"/>
      <c r="AC59" s="174"/>
      <c r="AD59" s="175"/>
      <c r="AE59" s="174"/>
      <c r="AF59" s="175"/>
      <c r="AG59" s="174"/>
      <c r="AH59" s="175"/>
      <c r="AI59" s="174"/>
      <c r="AJ59" s="175"/>
      <c r="AK59" s="174"/>
      <c r="AL59" s="175"/>
      <c r="AM59" s="174"/>
      <c r="AN59" s="175"/>
      <c r="AO59" s="174"/>
      <c r="AP59" s="175"/>
      <c r="AQ59" s="174"/>
      <c r="AR59" s="175"/>
      <c r="AS59" s="174"/>
      <c r="AT59" s="175"/>
      <c r="AU59" s="174"/>
      <c r="AV59" s="175"/>
      <c r="AW59" s="174"/>
      <c r="AX59" s="175"/>
      <c r="AY59" s="174"/>
      <c r="AZ59" s="175"/>
      <c r="BA59" s="174"/>
      <c r="BB59" s="175"/>
      <c r="BC59" s="174"/>
      <c r="BD59" s="175"/>
      <c r="BE59" s="174"/>
      <c r="BF59" s="175"/>
      <c r="BG59" s="174"/>
      <c r="BH59" s="175"/>
      <c r="BI59" s="174"/>
      <c r="BJ59" s="175"/>
      <c r="BK59" s="174"/>
      <c r="BL59" s="175"/>
      <c r="BM59" s="174"/>
      <c r="BN59" s="175"/>
      <c r="BO59" s="174"/>
      <c r="BP59" s="175"/>
      <c r="BQ59" s="174"/>
      <c r="BR59" s="175"/>
      <c r="BS59" s="174"/>
      <c r="BT59" s="175"/>
      <c r="BU59" s="174"/>
      <c r="BV59" s="175"/>
      <c r="BW59" s="174"/>
      <c r="BX59" s="175"/>
      <c r="BY59" s="174"/>
      <c r="BZ59" s="175"/>
      <c r="CA59" s="174"/>
      <c r="CB59" s="175"/>
      <c r="CC59" s="174"/>
      <c r="CD59" s="175"/>
      <c r="CE59" s="174"/>
      <c r="CF59" s="175"/>
      <c r="CG59" s="174"/>
      <c r="CH59" s="175"/>
      <c r="CI59" s="174"/>
      <c r="CJ59" s="175"/>
      <c r="CK59" s="174"/>
      <c r="CL59" s="175"/>
      <c r="CM59" s="174"/>
      <c r="CN59" s="175"/>
      <c r="CO59" s="174"/>
      <c r="CP59" s="175"/>
      <c r="CQ59" s="174"/>
      <c r="CR59" s="175"/>
      <c r="CS59" s="174"/>
      <c r="CT59" s="175"/>
      <c r="CU59" s="174"/>
      <c r="CV59" s="175"/>
      <c r="CW59" s="174"/>
      <c r="CX59" s="175"/>
      <c r="CY59" s="174"/>
      <c r="CZ59" s="175"/>
      <c r="DA59" s="174"/>
      <c r="DB59" s="175"/>
      <c r="DC59" s="174"/>
      <c r="DD59" s="175"/>
      <c r="DE59" s="174">
        <f t="shared" si="0"/>
        <v>0</v>
      </c>
      <c r="DF59" s="175">
        <f t="shared" si="1"/>
        <v>0</v>
      </c>
    </row>
    <row r="60" spans="2:110" ht="15.75" customHeight="1" x14ac:dyDescent="0.2">
      <c r="B60" s="184" t="s">
        <v>219</v>
      </c>
      <c r="C60" s="174"/>
      <c r="D60" s="175"/>
      <c r="E60" s="174"/>
      <c r="F60" s="175"/>
      <c r="G60" s="174"/>
      <c r="H60" s="175"/>
      <c r="I60" s="174"/>
      <c r="J60" s="175"/>
      <c r="K60" s="174"/>
      <c r="L60" s="175"/>
      <c r="M60" s="174"/>
      <c r="N60" s="175"/>
      <c r="O60" s="182"/>
      <c r="P60" s="183"/>
      <c r="Q60" s="174"/>
      <c r="R60" s="175"/>
      <c r="S60" s="174"/>
      <c r="T60" s="175"/>
      <c r="U60" s="174"/>
      <c r="V60" s="175"/>
      <c r="W60" s="174"/>
      <c r="X60" s="175"/>
      <c r="Y60" s="174"/>
      <c r="Z60" s="175"/>
      <c r="AA60" s="174"/>
      <c r="AB60" s="175"/>
      <c r="AC60" s="174"/>
      <c r="AD60" s="175"/>
      <c r="AE60" s="174"/>
      <c r="AF60" s="175"/>
      <c r="AG60" s="174"/>
      <c r="AH60" s="175"/>
      <c r="AI60" s="174"/>
      <c r="AJ60" s="175"/>
      <c r="AK60" s="174"/>
      <c r="AL60" s="175"/>
      <c r="AM60" s="174"/>
      <c r="AN60" s="175"/>
      <c r="AO60" s="174"/>
      <c r="AP60" s="175"/>
      <c r="AQ60" s="174"/>
      <c r="AR60" s="175"/>
      <c r="AS60" s="174"/>
      <c r="AT60" s="175"/>
      <c r="AU60" s="174"/>
      <c r="AV60" s="175"/>
      <c r="AW60" s="174"/>
      <c r="AX60" s="175"/>
      <c r="AY60" s="174"/>
      <c r="AZ60" s="175"/>
      <c r="BA60" s="174"/>
      <c r="BB60" s="175"/>
      <c r="BC60" s="174"/>
      <c r="BD60" s="175"/>
      <c r="BE60" s="174"/>
      <c r="BF60" s="175"/>
      <c r="BG60" s="174"/>
      <c r="BH60" s="175"/>
      <c r="BI60" s="174"/>
      <c r="BJ60" s="175"/>
      <c r="BK60" s="174"/>
      <c r="BL60" s="175"/>
      <c r="BM60" s="174"/>
      <c r="BN60" s="175"/>
      <c r="BO60" s="174"/>
      <c r="BP60" s="175"/>
      <c r="BQ60" s="174"/>
      <c r="BR60" s="175"/>
      <c r="BS60" s="174"/>
      <c r="BT60" s="175"/>
      <c r="BU60" s="174"/>
      <c r="BV60" s="175"/>
      <c r="BW60" s="174"/>
      <c r="BX60" s="175"/>
      <c r="BY60" s="174"/>
      <c r="BZ60" s="175"/>
      <c r="CA60" s="174"/>
      <c r="CB60" s="175"/>
      <c r="CC60" s="174"/>
      <c r="CD60" s="175"/>
      <c r="CE60" s="174"/>
      <c r="CF60" s="175"/>
      <c r="CG60" s="174"/>
      <c r="CH60" s="175"/>
      <c r="CI60" s="174"/>
      <c r="CJ60" s="175"/>
      <c r="CK60" s="174"/>
      <c r="CL60" s="175"/>
      <c r="CM60" s="174"/>
      <c r="CN60" s="175"/>
      <c r="CO60" s="174"/>
      <c r="CP60" s="175"/>
      <c r="CQ60" s="174"/>
      <c r="CR60" s="175"/>
      <c r="CS60" s="174"/>
      <c r="CT60" s="175"/>
      <c r="CU60" s="174"/>
      <c r="CV60" s="175"/>
      <c r="CW60" s="174"/>
      <c r="CX60" s="175"/>
      <c r="CY60" s="174"/>
      <c r="CZ60" s="175"/>
      <c r="DA60" s="174"/>
      <c r="DB60" s="175"/>
      <c r="DC60" s="174"/>
      <c r="DD60" s="175"/>
      <c r="DE60" s="174">
        <f t="shared" si="0"/>
        <v>0</v>
      </c>
      <c r="DF60" s="175">
        <f t="shared" si="1"/>
        <v>0</v>
      </c>
    </row>
    <row r="61" spans="2:110" ht="15.75" customHeight="1" x14ac:dyDescent="0.2">
      <c r="B61" s="173" t="s">
        <v>221</v>
      </c>
      <c r="C61" s="174"/>
      <c r="D61" s="175"/>
      <c r="E61" s="174"/>
      <c r="F61" s="175"/>
      <c r="G61" s="174"/>
      <c r="H61" s="175"/>
      <c r="I61" s="174"/>
      <c r="J61" s="175"/>
      <c r="K61" s="174"/>
      <c r="L61" s="175"/>
      <c r="M61" s="174"/>
      <c r="N61" s="175"/>
      <c r="O61" s="182"/>
      <c r="P61" s="183"/>
      <c r="Q61" s="174"/>
      <c r="R61" s="175"/>
      <c r="S61" s="174"/>
      <c r="T61" s="175"/>
      <c r="U61" s="174"/>
      <c r="V61" s="175"/>
      <c r="W61" s="174"/>
      <c r="X61" s="175"/>
      <c r="Y61" s="174"/>
      <c r="Z61" s="175"/>
      <c r="AA61" s="174"/>
      <c r="AB61" s="175"/>
      <c r="AC61" s="174"/>
      <c r="AD61" s="175"/>
      <c r="AE61" s="174"/>
      <c r="AF61" s="175"/>
      <c r="AG61" s="174"/>
      <c r="AH61" s="175"/>
      <c r="AI61" s="174"/>
      <c r="AJ61" s="175"/>
      <c r="AK61" s="174"/>
      <c r="AL61" s="175"/>
      <c r="AM61" s="174"/>
      <c r="AN61" s="175"/>
      <c r="AO61" s="174"/>
      <c r="AP61" s="175"/>
      <c r="AQ61" s="174"/>
      <c r="AR61" s="175"/>
      <c r="AS61" s="174"/>
      <c r="AT61" s="175"/>
      <c r="AU61" s="174"/>
      <c r="AV61" s="175"/>
      <c r="AW61" s="174"/>
      <c r="AX61" s="175"/>
      <c r="AY61" s="174"/>
      <c r="AZ61" s="175"/>
      <c r="BA61" s="174"/>
      <c r="BB61" s="175"/>
      <c r="BC61" s="174"/>
      <c r="BD61" s="175"/>
      <c r="BE61" s="174"/>
      <c r="BF61" s="175"/>
      <c r="BG61" s="174"/>
      <c r="BH61" s="175"/>
      <c r="BI61" s="174"/>
      <c r="BJ61" s="175"/>
      <c r="BK61" s="174"/>
      <c r="BL61" s="175"/>
      <c r="BM61" s="174"/>
      <c r="BN61" s="175"/>
      <c r="BO61" s="174"/>
      <c r="BP61" s="175"/>
      <c r="BQ61" s="174"/>
      <c r="BR61" s="175"/>
      <c r="BS61" s="174"/>
      <c r="BT61" s="175"/>
      <c r="BU61" s="174"/>
      <c r="BV61" s="175"/>
      <c r="BW61" s="174"/>
      <c r="BX61" s="175"/>
      <c r="BY61" s="174"/>
      <c r="BZ61" s="175"/>
      <c r="CA61" s="174"/>
      <c r="CB61" s="175"/>
      <c r="CC61" s="174"/>
      <c r="CD61" s="175"/>
      <c r="CE61" s="174"/>
      <c r="CF61" s="175"/>
      <c r="CG61" s="174"/>
      <c r="CH61" s="175"/>
      <c r="CI61" s="174"/>
      <c r="CJ61" s="175"/>
      <c r="CK61" s="174"/>
      <c r="CL61" s="175"/>
      <c r="CM61" s="174"/>
      <c r="CN61" s="175"/>
      <c r="CO61" s="174"/>
      <c r="CP61" s="175"/>
      <c r="CQ61" s="174"/>
      <c r="CR61" s="175"/>
      <c r="CS61" s="174"/>
      <c r="CT61" s="175"/>
      <c r="CU61" s="174"/>
      <c r="CV61" s="175"/>
      <c r="CW61" s="174"/>
      <c r="CX61" s="175"/>
      <c r="CY61" s="174"/>
      <c r="CZ61" s="175"/>
      <c r="DA61" s="174"/>
      <c r="DB61" s="175"/>
      <c r="DC61" s="174"/>
      <c r="DD61" s="175"/>
      <c r="DE61" s="174">
        <f t="shared" si="0"/>
        <v>0</v>
      </c>
      <c r="DF61" s="175">
        <f t="shared" si="1"/>
        <v>0</v>
      </c>
    </row>
    <row r="62" spans="2:110" ht="15.75" customHeight="1" x14ac:dyDescent="0.2">
      <c r="B62" s="184" t="s">
        <v>232</v>
      </c>
      <c r="C62" s="174"/>
      <c r="D62" s="175"/>
      <c r="E62" s="174"/>
      <c r="F62" s="175"/>
      <c r="G62" s="174"/>
      <c r="H62" s="175"/>
      <c r="I62" s="174"/>
      <c r="J62" s="175"/>
      <c r="K62" s="174"/>
      <c r="L62" s="175"/>
      <c r="M62" s="174"/>
      <c r="N62" s="175"/>
      <c r="O62" s="182"/>
      <c r="P62" s="183"/>
      <c r="Q62" s="174"/>
      <c r="R62" s="175"/>
      <c r="S62" s="174"/>
      <c r="T62" s="175"/>
      <c r="U62" s="174"/>
      <c r="V62" s="175"/>
      <c r="W62" s="174"/>
      <c r="X62" s="175"/>
      <c r="Y62" s="174"/>
      <c r="Z62" s="175"/>
      <c r="AA62" s="174"/>
      <c r="AB62" s="175"/>
      <c r="AC62" s="174"/>
      <c r="AD62" s="175"/>
      <c r="AE62" s="174"/>
      <c r="AF62" s="175"/>
      <c r="AG62" s="174"/>
      <c r="AH62" s="175"/>
      <c r="AI62" s="174"/>
      <c r="AJ62" s="175"/>
      <c r="AK62" s="174"/>
      <c r="AL62" s="175"/>
      <c r="AM62" s="174"/>
      <c r="AN62" s="175"/>
      <c r="AO62" s="174"/>
      <c r="AP62" s="175"/>
      <c r="AQ62" s="174"/>
      <c r="AR62" s="175"/>
      <c r="AS62" s="174"/>
      <c r="AT62" s="175"/>
      <c r="AU62" s="174"/>
      <c r="AV62" s="175"/>
      <c r="AW62" s="174"/>
      <c r="AX62" s="175"/>
      <c r="AY62" s="174"/>
      <c r="AZ62" s="175"/>
      <c r="BA62" s="174"/>
      <c r="BB62" s="175"/>
      <c r="BC62" s="174"/>
      <c r="BD62" s="175"/>
      <c r="BE62" s="174"/>
      <c r="BF62" s="175"/>
      <c r="BG62" s="174"/>
      <c r="BH62" s="175"/>
      <c r="BI62" s="174"/>
      <c r="BJ62" s="175"/>
      <c r="BK62" s="174"/>
      <c r="BL62" s="175"/>
      <c r="BM62" s="174"/>
      <c r="BN62" s="175"/>
      <c r="BO62" s="174"/>
      <c r="BP62" s="175"/>
      <c r="BQ62" s="174"/>
      <c r="BR62" s="175"/>
      <c r="BS62" s="174"/>
      <c r="BT62" s="175"/>
      <c r="BU62" s="174"/>
      <c r="BV62" s="175"/>
      <c r="BW62" s="174"/>
      <c r="BX62" s="175"/>
      <c r="BY62" s="174"/>
      <c r="BZ62" s="175"/>
      <c r="CA62" s="174"/>
      <c r="CB62" s="175"/>
      <c r="CC62" s="174"/>
      <c r="CD62" s="175"/>
      <c r="CE62" s="174"/>
      <c r="CF62" s="175"/>
      <c r="CG62" s="174"/>
      <c r="CH62" s="175"/>
      <c r="CI62" s="174"/>
      <c r="CJ62" s="175"/>
      <c r="CK62" s="174"/>
      <c r="CL62" s="175"/>
      <c r="CM62" s="174"/>
      <c r="CN62" s="175"/>
      <c r="CO62" s="174"/>
      <c r="CP62" s="175"/>
      <c r="CQ62" s="174"/>
      <c r="CR62" s="175"/>
      <c r="CS62" s="174"/>
      <c r="CT62" s="175"/>
      <c r="CU62" s="174"/>
      <c r="CV62" s="175"/>
      <c r="CW62" s="174"/>
      <c r="CX62" s="175"/>
      <c r="CY62" s="174"/>
      <c r="CZ62" s="175"/>
      <c r="DA62" s="174"/>
      <c r="DB62" s="175"/>
      <c r="DC62" s="174"/>
      <c r="DD62" s="175"/>
      <c r="DE62" s="174">
        <f t="shared" si="0"/>
        <v>0</v>
      </c>
      <c r="DF62" s="175">
        <f t="shared" si="1"/>
        <v>0</v>
      </c>
    </row>
    <row r="63" spans="2:110" ht="15.75" customHeight="1" x14ac:dyDescent="0.2">
      <c r="B63" s="173" t="s">
        <v>233</v>
      </c>
      <c r="C63" s="174"/>
      <c r="D63" s="175"/>
      <c r="E63" s="174"/>
      <c r="F63" s="175"/>
      <c r="G63" s="174"/>
      <c r="H63" s="175"/>
      <c r="I63" s="174"/>
      <c r="J63" s="175"/>
      <c r="K63" s="174"/>
      <c r="L63" s="175"/>
      <c r="M63" s="174"/>
      <c r="N63" s="175"/>
      <c r="O63" s="182"/>
      <c r="P63" s="183"/>
      <c r="Q63" s="174"/>
      <c r="R63" s="175"/>
      <c r="S63" s="174"/>
      <c r="T63" s="175"/>
      <c r="U63" s="174"/>
      <c r="V63" s="175"/>
      <c r="W63" s="174"/>
      <c r="X63" s="175"/>
      <c r="Y63" s="174"/>
      <c r="Z63" s="175"/>
      <c r="AA63" s="174"/>
      <c r="AB63" s="175"/>
      <c r="AC63" s="174"/>
      <c r="AD63" s="175"/>
      <c r="AE63" s="174"/>
      <c r="AF63" s="175"/>
      <c r="AG63" s="174"/>
      <c r="AH63" s="175"/>
      <c r="AI63" s="174"/>
      <c r="AJ63" s="175"/>
      <c r="AK63" s="174"/>
      <c r="AL63" s="175"/>
      <c r="AM63" s="174"/>
      <c r="AN63" s="175"/>
      <c r="AO63" s="174"/>
      <c r="AP63" s="175"/>
      <c r="AQ63" s="174"/>
      <c r="AR63" s="175"/>
      <c r="AS63" s="174"/>
      <c r="AT63" s="175"/>
      <c r="AU63" s="174"/>
      <c r="AV63" s="175"/>
      <c r="AW63" s="174"/>
      <c r="AX63" s="175"/>
      <c r="AY63" s="174"/>
      <c r="AZ63" s="175"/>
      <c r="BA63" s="174"/>
      <c r="BB63" s="175"/>
      <c r="BC63" s="174"/>
      <c r="BD63" s="175"/>
      <c r="BE63" s="174"/>
      <c r="BF63" s="175"/>
      <c r="BG63" s="174"/>
      <c r="BH63" s="175"/>
      <c r="BI63" s="174"/>
      <c r="BJ63" s="175"/>
      <c r="BK63" s="174"/>
      <c r="BL63" s="175"/>
      <c r="BM63" s="174"/>
      <c r="BN63" s="175"/>
      <c r="BO63" s="174"/>
      <c r="BP63" s="175"/>
      <c r="BQ63" s="174"/>
      <c r="BR63" s="175"/>
      <c r="BS63" s="174"/>
      <c r="BT63" s="175"/>
      <c r="BU63" s="174"/>
      <c r="BV63" s="175"/>
      <c r="BW63" s="174"/>
      <c r="BX63" s="175"/>
      <c r="BY63" s="174"/>
      <c r="BZ63" s="175"/>
      <c r="CA63" s="174"/>
      <c r="CB63" s="175"/>
      <c r="CC63" s="174"/>
      <c r="CD63" s="175"/>
      <c r="CE63" s="174"/>
      <c r="CF63" s="175"/>
      <c r="CG63" s="174"/>
      <c r="CH63" s="175"/>
      <c r="CI63" s="174"/>
      <c r="CJ63" s="175"/>
      <c r="CK63" s="174"/>
      <c r="CL63" s="175"/>
      <c r="CM63" s="174"/>
      <c r="CN63" s="175"/>
      <c r="CO63" s="174"/>
      <c r="CP63" s="175"/>
      <c r="CQ63" s="174"/>
      <c r="CR63" s="175"/>
      <c r="CS63" s="174"/>
      <c r="CT63" s="175"/>
      <c r="CU63" s="174"/>
      <c r="CV63" s="175"/>
      <c r="CW63" s="174"/>
      <c r="CX63" s="175"/>
      <c r="CY63" s="174"/>
      <c r="CZ63" s="175"/>
      <c r="DA63" s="174"/>
      <c r="DB63" s="175"/>
      <c r="DC63" s="174"/>
      <c r="DD63" s="175"/>
      <c r="DE63" s="174">
        <f t="shared" si="0"/>
        <v>0</v>
      </c>
      <c r="DF63" s="175">
        <f t="shared" si="1"/>
        <v>0</v>
      </c>
    </row>
    <row r="64" spans="2:110" ht="15.75" customHeight="1" x14ac:dyDescent="0.2">
      <c r="B64" s="181" t="s">
        <v>265</v>
      </c>
      <c r="C64" s="174"/>
      <c r="D64" s="175"/>
      <c r="E64" s="174"/>
      <c r="F64" s="175"/>
      <c r="G64" s="174"/>
      <c r="H64" s="175"/>
      <c r="I64" s="174"/>
      <c r="J64" s="175"/>
      <c r="K64" s="174"/>
      <c r="L64" s="175"/>
      <c r="M64" s="174"/>
      <c r="N64" s="175"/>
      <c r="O64" s="182"/>
      <c r="P64" s="183"/>
      <c r="Q64" s="174"/>
      <c r="R64" s="175"/>
      <c r="S64" s="174"/>
      <c r="T64" s="175"/>
      <c r="U64" s="174"/>
      <c r="V64" s="175"/>
      <c r="W64" s="174"/>
      <c r="X64" s="175"/>
      <c r="Y64" s="174"/>
      <c r="Z64" s="175"/>
      <c r="AA64" s="174"/>
      <c r="AB64" s="175"/>
      <c r="AC64" s="174"/>
      <c r="AD64" s="175"/>
      <c r="AE64" s="174"/>
      <c r="AF64" s="175"/>
      <c r="AG64" s="174"/>
      <c r="AH64" s="175"/>
      <c r="AI64" s="174"/>
      <c r="AJ64" s="175"/>
      <c r="AK64" s="174"/>
      <c r="AL64" s="175"/>
      <c r="AM64" s="174"/>
      <c r="AN64" s="175"/>
      <c r="AO64" s="174"/>
      <c r="AP64" s="175"/>
      <c r="AQ64" s="174"/>
      <c r="AR64" s="175"/>
      <c r="AS64" s="174"/>
      <c r="AT64" s="175"/>
      <c r="AU64" s="174"/>
      <c r="AV64" s="175"/>
      <c r="AW64" s="174"/>
      <c r="AX64" s="175"/>
      <c r="AY64" s="174"/>
      <c r="AZ64" s="175"/>
      <c r="BA64" s="174"/>
      <c r="BB64" s="175"/>
      <c r="BC64" s="174"/>
      <c r="BD64" s="175"/>
      <c r="BE64" s="174"/>
      <c r="BF64" s="175"/>
      <c r="BG64" s="174"/>
      <c r="BH64" s="175"/>
      <c r="BI64" s="174"/>
      <c r="BJ64" s="175"/>
      <c r="BK64" s="174"/>
      <c r="BL64" s="175"/>
      <c r="BM64" s="174"/>
      <c r="BN64" s="175"/>
      <c r="BO64" s="174"/>
      <c r="BP64" s="175"/>
      <c r="BQ64" s="174"/>
      <c r="BR64" s="175"/>
      <c r="BS64" s="174"/>
      <c r="BT64" s="175"/>
      <c r="BU64" s="174"/>
      <c r="BV64" s="175"/>
      <c r="BW64" s="174"/>
      <c r="BX64" s="175"/>
      <c r="BY64" s="174"/>
      <c r="BZ64" s="175"/>
      <c r="CA64" s="174"/>
      <c r="CB64" s="175"/>
      <c r="CC64" s="174"/>
      <c r="CD64" s="175"/>
      <c r="CE64" s="174"/>
      <c r="CF64" s="175"/>
      <c r="CG64" s="174"/>
      <c r="CH64" s="175"/>
      <c r="CI64" s="174"/>
      <c r="CJ64" s="175"/>
      <c r="CK64" s="174"/>
      <c r="CL64" s="175"/>
      <c r="CM64" s="174"/>
      <c r="CN64" s="175"/>
      <c r="CO64" s="174"/>
      <c r="CP64" s="175"/>
      <c r="CQ64" s="174"/>
      <c r="CR64" s="175"/>
      <c r="CS64" s="174"/>
      <c r="CT64" s="175"/>
      <c r="CU64" s="174"/>
      <c r="CV64" s="175"/>
      <c r="CW64" s="174"/>
      <c r="CX64" s="175"/>
      <c r="CY64" s="174"/>
      <c r="CZ64" s="175"/>
      <c r="DA64" s="174"/>
      <c r="DB64" s="175"/>
      <c r="DC64" s="174"/>
      <c r="DD64" s="175"/>
      <c r="DE64" s="174">
        <f t="shared" si="0"/>
        <v>0</v>
      </c>
      <c r="DF64" s="175">
        <f t="shared" si="1"/>
        <v>0</v>
      </c>
    </row>
    <row r="65" spans="2:110" ht="15.75" customHeight="1" x14ac:dyDescent="0.2">
      <c r="B65" s="173" t="s">
        <v>266</v>
      </c>
      <c r="C65" s="174"/>
      <c r="D65" s="175"/>
      <c r="E65" s="174"/>
      <c r="F65" s="175"/>
      <c r="G65" s="174"/>
      <c r="H65" s="175"/>
      <c r="I65" s="174"/>
      <c r="J65" s="175"/>
      <c r="K65" s="174"/>
      <c r="L65" s="175"/>
      <c r="M65" s="174"/>
      <c r="N65" s="175"/>
      <c r="O65" s="182"/>
      <c r="P65" s="183"/>
      <c r="Q65" s="174"/>
      <c r="R65" s="175"/>
      <c r="S65" s="174"/>
      <c r="T65" s="175"/>
      <c r="U65" s="174"/>
      <c r="V65" s="175"/>
      <c r="W65" s="174"/>
      <c r="X65" s="175"/>
      <c r="Y65" s="174"/>
      <c r="Z65" s="175"/>
      <c r="AA65" s="174"/>
      <c r="AB65" s="175"/>
      <c r="AC65" s="174"/>
      <c r="AD65" s="175"/>
      <c r="AE65" s="174"/>
      <c r="AF65" s="175"/>
      <c r="AG65" s="174"/>
      <c r="AH65" s="175"/>
      <c r="AI65" s="174"/>
      <c r="AJ65" s="175"/>
      <c r="AK65" s="174"/>
      <c r="AL65" s="175"/>
      <c r="AM65" s="174"/>
      <c r="AN65" s="175"/>
      <c r="AO65" s="174"/>
      <c r="AP65" s="175"/>
      <c r="AQ65" s="174"/>
      <c r="AR65" s="175"/>
      <c r="AS65" s="174"/>
      <c r="AT65" s="175"/>
      <c r="AU65" s="174"/>
      <c r="AV65" s="175"/>
      <c r="AW65" s="174"/>
      <c r="AX65" s="175"/>
      <c r="AY65" s="174"/>
      <c r="AZ65" s="175"/>
      <c r="BA65" s="174"/>
      <c r="BB65" s="175"/>
      <c r="BC65" s="174"/>
      <c r="BD65" s="175"/>
      <c r="BE65" s="174"/>
      <c r="BF65" s="175"/>
      <c r="BG65" s="174"/>
      <c r="BH65" s="175"/>
      <c r="BI65" s="174"/>
      <c r="BJ65" s="175"/>
      <c r="BK65" s="174"/>
      <c r="BL65" s="175"/>
      <c r="BM65" s="174"/>
      <c r="BN65" s="175"/>
      <c r="BO65" s="174"/>
      <c r="BP65" s="175"/>
      <c r="BQ65" s="174"/>
      <c r="BR65" s="175"/>
      <c r="BS65" s="174"/>
      <c r="BT65" s="175"/>
      <c r="BU65" s="174"/>
      <c r="BV65" s="175"/>
      <c r="BW65" s="174"/>
      <c r="BX65" s="175"/>
      <c r="BY65" s="174"/>
      <c r="BZ65" s="175"/>
      <c r="CA65" s="174"/>
      <c r="CB65" s="175"/>
      <c r="CC65" s="174"/>
      <c r="CD65" s="175"/>
      <c r="CE65" s="174"/>
      <c r="CF65" s="175"/>
      <c r="CG65" s="174"/>
      <c r="CH65" s="175"/>
      <c r="CI65" s="174"/>
      <c r="CJ65" s="175"/>
      <c r="CK65" s="174"/>
      <c r="CL65" s="175"/>
      <c r="CM65" s="174"/>
      <c r="CN65" s="175"/>
      <c r="CO65" s="174"/>
      <c r="CP65" s="175"/>
      <c r="CQ65" s="174"/>
      <c r="CR65" s="175"/>
      <c r="CS65" s="174"/>
      <c r="CT65" s="175"/>
      <c r="CU65" s="174"/>
      <c r="CV65" s="175"/>
      <c r="CW65" s="174"/>
      <c r="CX65" s="175"/>
      <c r="CY65" s="174"/>
      <c r="CZ65" s="175"/>
      <c r="DA65" s="174"/>
      <c r="DB65" s="175"/>
      <c r="DC65" s="174"/>
      <c r="DD65" s="175"/>
      <c r="DE65" s="174">
        <f t="shared" si="0"/>
        <v>0</v>
      </c>
      <c r="DF65" s="175">
        <f t="shared" si="1"/>
        <v>0</v>
      </c>
    </row>
    <row r="66" spans="2:110" ht="15.75" customHeight="1" x14ac:dyDescent="0.2">
      <c r="B66" s="173" t="s">
        <v>267</v>
      </c>
      <c r="C66" s="174"/>
      <c r="D66" s="175"/>
      <c r="E66" s="174"/>
      <c r="F66" s="175"/>
      <c r="G66" s="174"/>
      <c r="H66" s="175"/>
      <c r="I66" s="174"/>
      <c r="J66" s="175"/>
      <c r="K66" s="174"/>
      <c r="L66" s="175"/>
      <c r="M66" s="174"/>
      <c r="N66" s="175"/>
      <c r="O66" s="182"/>
      <c r="P66" s="183"/>
      <c r="Q66" s="174"/>
      <c r="R66" s="175"/>
      <c r="S66" s="174"/>
      <c r="T66" s="175"/>
      <c r="U66" s="174"/>
      <c r="V66" s="175"/>
      <c r="W66" s="174"/>
      <c r="X66" s="175"/>
      <c r="Y66" s="174"/>
      <c r="Z66" s="175"/>
      <c r="AA66" s="174"/>
      <c r="AB66" s="175"/>
      <c r="AC66" s="174"/>
      <c r="AD66" s="175"/>
      <c r="AE66" s="174"/>
      <c r="AF66" s="175"/>
      <c r="AG66" s="174"/>
      <c r="AH66" s="175"/>
      <c r="AI66" s="174"/>
      <c r="AJ66" s="175"/>
      <c r="AK66" s="174"/>
      <c r="AL66" s="175"/>
      <c r="AM66" s="174"/>
      <c r="AN66" s="175"/>
      <c r="AO66" s="174"/>
      <c r="AP66" s="175"/>
      <c r="AQ66" s="174"/>
      <c r="AR66" s="175"/>
      <c r="AS66" s="174"/>
      <c r="AT66" s="175"/>
      <c r="AU66" s="174"/>
      <c r="AV66" s="175"/>
      <c r="AW66" s="174"/>
      <c r="AX66" s="175"/>
      <c r="AY66" s="174"/>
      <c r="AZ66" s="175"/>
      <c r="BA66" s="174"/>
      <c r="BB66" s="175"/>
      <c r="BC66" s="174"/>
      <c r="BD66" s="175"/>
      <c r="BE66" s="174"/>
      <c r="BF66" s="175"/>
      <c r="BG66" s="174"/>
      <c r="BH66" s="175"/>
      <c r="BI66" s="174"/>
      <c r="BJ66" s="175"/>
      <c r="BK66" s="174"/>
      <c r="BL66" s="175"/>
      <c r="BM66" s="174"/>
      <c r="BN66" s="175"/>
      <c r="BO66" s="174"/>
      <c r="BP66" s="175"/>
      <c r="BQ66" s="174"/>
      <c r="BR66" s="175"/>
      <c r="BS66" s="174"/>
      <c r="BT66" s="175"/>
      <c r="BU66" s="174"/>
      <c r="BV66" s="175"/>
      <c r="BW66" s="174"/>
      <c r="BX66" s="175"/>
      <c r="BY66" s="174"/>
      <c r="BZ66" s="175"/>
      <c r="CA66" s="174"/>
      <c r="CB66" s="175"/>
      <c r="CC66" s="174"/>
      <c r="CD66" s="175"/>
      <c r="CE66" s="174"/>
      <c r="CF66" s="175"/>
      <c r="CG66" s="174"/>
      <c r="CH66" s="175"/>
      <c r="CI66" s="174"/>
      <c r="CJ66" s="175"/>
      <c r="CK66" s="174"/>
      <c r="CL66" s="175"/>
      <c r="CM66" s="174"/>
      <c r="CN66" s="175"/>
      <c r="CO66" s="174"/>
      <c r="CP66" s="175"/>
      <c r="CQ66" s="174"/>
      <c r="CR66" s="175"/>
      <c r="CS66" s="174"/>
      <c r="CT66" s="175"/>
      <c r="CU66" s="174"/>
      <c r="CV66" s="175"/>
      <c r="CW66" s="174"/>
      <c r="CX66" s="175"/>
      <c r="CY66" s="174"/>
      <c r="CZ66" s="175"/>
      <c r="DA66" s="174"/>
      <c r="DB66" s="175"/>
      <c r="DC66" s="174"/>
      <c r="DD66" s="175"/>
      <c r="DE66" s="174">
        <f t="shared" si="0"/>
        <v>0</v>
      </c>
      <c r="DF66" s="175">
        <f t="shared" si="1"/>
        <v>0</v>
      </c>
    </row>
    <row r="67" spans="2:110" ht="15.75" customHeight="1" x14ac:dyDescent="0.2">
      <c r="B67" s="111" t="s">
        <v>272</v>
      </c>
      <c r="C67" s="174"/>
      <c r="D67" s="175"/>
      <c r="E67" s="174"/>
      <c r="F67" s="175"/>
      <c r="G67" s="174"/>
      <c r="H67" s="175"/>
      <c r="I67" s="174"/>
      <c r="J67" s="175"/>
      <c r="K67" s="174"/>
      <c r="L67" s="175"/>
      <c r="M67" s="174"/>
      <c r="N67" s="175"/>
      <c r="O67" s="182"/>
      <c r="P67" s="183"/>
      <c r="Q67" s="174"/>
      <c r="R67" s="175"/>
      <c r="S67" s="174"/>
      <c r="T67" s="175"/>
      <c r="U67" s="174"/>
      <c r="V67" s="175"/>
      <c r="W67" s="174"/>
      <c r="X67" s="175"/>
      <c r="Y67" s="174"/>
      <c r="Z67" s="175"/>
      <c r="AA67" s="174"/>
      <c r="AB67" s="175"/>
      <c r="AC67" s="174"/>
      <c r="AD67" s="175"/>
      <c r="AE67" s="174"/>
      <c r="AF67" s="175"/>
      <c r="AG67" s="174"/>
      <c r="AH67" s="175"/>
      <c r="AI67" s="174"/>
      <c r="AJ67" s="175"/>
      <c r="AK67" s="174"/>
      <c r="AL67" s="175"/>
      <c r="AM67" s="174"/>
      <c r="AN67" s="175"/>
      <c r="AO67" s="174"/>
      <c r="AP67" s="175"/>
      <c r="AQ67" s="174"/>
      <c r="AR67" s="175"/>
      <c r="AS67" s="174"/>
      <c r="AT67" s="175"/>
      <c r="AU67" s="174"/>
      <c r="AV67" s="175"/>
      <c r="AW67" s="174"/>
      <c r="AX67" s="175"/>
      <c r="AY67" s="174"/>
      <c r="AZ67" s="175"/>
      <c r="BA67" s="174"/>
      <c r="BB67" s="175"/>
      <c r="BC67" s="174"/>
      <c r="BD67" s="175"/>
      <c r="BE67" s="174"/>
      <c r="BF67" s="175"/>
      <c r="BG67" s="174"/>
      <c r="BH67" s="175"/>
      <c r="BI67" s="174"/>
      <c r="BJ67" s="175"/>
      <c r="BK67" s="174"/>
      <c r="BL67" s="175"/>
      <c r="BM67" s="174"/>
      <c r="BN67" s="175"/>
      <c r="BO67" s="174"/>
      <c r="BP67" s="175"/>
      <c r="BQ67" s="174"/>
      <c r="BR67" s="175"/>
      <c r="BS67" s="174"/>
      <c r="BT67" s="175"/>
      <c r="BU67" s="174"/>
      <c r="BV67" s="175"/>
      <c r="BW67" s="174"/>
      <c r="BX67" s="175"/>
      <c r="BY67" s="174"/>
      <c r="BZ67" s="175"/>
      <c r="CA67" s="174"/>
      <c r="CB67" s="175"/>
      <c r="CC67" s="174"/>
      <c r="CD67" s="175"/>
      <c r="CE67" s="174"/>
      <c r="CF67" s="175"/>
      <c r="CG67" s="174"/>
      <c r="CH67" s="175"/>
      <c r="CI67" s="174"/>
      <c r="CJ67" s="175"/>
      <c r="CK67" s="174"/>
      <c r="CL67" s="175"/>
      <c r="CM67" s="174"/>
      <c r="CN67" s="175"/>
      <c r="CO67" s="174"/>
      <c r="CP67" s="175"/>
      <c r="CQ67" s="174"/>
      <c r="CR67" s="175"/>
      <c r="CS67" s="174"/>
      <c r="CT67" s="175"/>
      <c r="CU67" s="174"/>
      <c r="CV67" s="175"/>
      <c r="CW67" s="174"/>
      <c r="CX67" s="175"/>
      <c r="CY67" s="174"/>
      <c r="CZ67" s="175"/>
      <c r="DA67" s="174"/>
      <c r="DB67" s="175"/>
      <c r="DC67" s="174"/>
      <c r="DD67" s="175"/>
      <c r="DE67" s="174">
        <f t="shared" si="0"/>
        <v>0</v>
      </c>
      <c r="DF67" s="175">
        <f t="shared" si="1"/>
        <v>0</v>
      </c>
    </row>
    <row r="68" spans="2:110" ht="15.75" customHeight="1" x14ac:dyDescent="0.2">
      <c r="B68" s="111" t="s">
        <v>274</v>
      </c>
      <c r="C68" s="174"/>
      <c r="D68" s="175"/>
      <c r="E68" s="174"/>
      <c r="F68" s="175"/>
      <c r="G68" s="174"/>
      <c r="H68" s="175"/>
      <c r="I68" s="174"/>
      <c r="J68" s="175"/>
      <c r="K68" s="174"/>
      <c r="L68" s="175"/>
      <c r="M68" s="174"/>
      <c r="N68" s="175"/>
      <c r="O68" s="182"/>
      <c r="P68" s="183"/>
      <c r="Q68" s="174"/>
      <c r="R68" s="175"/>
      <c r="S68" s="174"/>
      <c r="T68" s="175"/>
      <c r="U68" s="174"/>
      <c r="V68" s="175"/>
      <c r="W68" s="174"/>
      <c r="X68" s="175"/>
      <c r="Y68" s="174"/>
      <c r="Z68" s="175"/>
      <c r="AA68" s="174"/>
      <c r="AB68" s="175"/>
      <c r="AC68" s="174"/>
      <c r="AD68" s="175"/>
      <c r="AE68" s="174"/>
      <c r="AF68" s="175"/>
      <c r="AG68" s="174"/>
      <c r="AH68" s="175"/>
      <c r="AI68" s="174"/>
      <c r="AJ68" s="175"/>
      <c r="AK68" s="174"/>
      <c r="AL68" s="175"/>
      <c r="AM68" s="174"/>
      <c r="AN68" s="175"/>
      <c r="AO68" s="174"/>
      <c r="AP68" s="175"/>
      <c r="AQ68" s="174"/>
      <c r="AR68" s="175"/>
      <c r="AS68" s="174"/>
      <c r="AT68" s="175"/>
      <c r="AU68" s="174"/>
      <c r="AV68" s="175"/>
      <c r="AW68" s="174"/>
      <c r="AX68" s="175"/>
      <c r="AY68" s="174"/>
      <c r="AZ68" s="175"/>
      <c r="BA68" s="174"/>
      <c r="BB68" s="175"/>
      <c r="BC68" s="174"/>
      <c r="BD68" s="175"/>
      <c r="BE68" s="174"/>
      <c r="BF68" s="175"/>
      <c r="BG68" s="174"/>
      <c r="BH68" s="175"/>
      <c r="BI68" s="174"/>
      <c r="BJ68" s="175"/>
      <c r="BK68" s="174"/>
      <c r="BL68" s="175"/>
      <c r="BM68" s="174"/>
      <c r="BN68" s="175"/>
      <c r="BO68" s="174"/>
      <c r="BP68" s="175"/>
      <c r="BQ68" s="174"/>
      <c r="BR68" s="175"/>
      <c r="BS68" s="174"/>
      <c r="BT68" s="175"/>
      <c r="BU68" s="174"/>
      <c r="BV68" s="175"/>
      <c r="BW68" s="174"/>
      <c r="BX68" s="175"/>
      <c r="BY68" s="174"/>
      <c r="BZ68" s="175"/>
      <c r="CA68" s="174"/>
      <c r="CB68" s="175"/>
      <c r="CC68" s="174"/>
      <c r="CD68" s="175"/>
      <c r="CE68" s="174"/>
      <c r="CF68" s="175"/>
      <c r="CG68" s="174"/>
      <c r="CH68" s="175"/>
      <c r="CI68" s="174"/>
      <c r="CJ68" s="175"/>
      <c r="CK68" s="174"/>
      <c r="CL68" s="175"/>
      <c r="CM68" s="174"/>
      <c r="CN68" s="175"/>
      <c r="CO68" s="174"/>
      <c r="CP68" s="175"/>
      <c r="CQ68" s="174"/>
      <c r="CR68" s="175"/>
      <c r="CS68" s="174"/>
      <c r="CT68" s="175"/>
      <c r="CU68" s="174"/>
      <c r="CV68" s="175"/>
      <c r="CW68" s="174"/>
      <c r="CX68" s="175"/>
      <c r="CY68" s="174"/>
      <c r="CZ68" s="175"/>
      <c r="DA68" s="174"/>
      <c r="DB68" s="175"/>
      <c r="DC68" s="174"/>
      <c r="DD68" s="175"/>
      <c r="DE68" s="174">
        <f t="shared" si="0"/>
        <v>0</v>
      </c>
      <c r="DF68" s="175">
        <f t="shared" si="1"/>
        <v>0</v>
      </c>
    </row>
    <row r="69" spans="2:110" ht="15.75" customHeight="1" x14ac:dyDescent="0.2">
      <c r="B69" s="111" t="s">
        <v>275</v>
      </c>
      <c r="C69" s="174"/>
      <c r="D69" s="175"/>
      <c r="E69" s="174"/>
      <c r="F69" s="175"/>
      <c r="G69" s="174"/>
      <c r="H69" s="175"/>
      <c r="I69" s="174"/>
      <c r="J69" s="175"/>
      <c r="K69" s="174"/>
      <c r="L69" s="175"/>
      <c r="M69" s="174"/>
      <c r="N69" s="175"/>
      <c r="O69" s="182"/>
      <c r="P69" s="183"/>
      <c r="Q69" s="174"/>
      <c r="R69" s="175"/>
      <c r="S69" s="174"/>
      <c r="T69" s="175"/>
      <c r="U69" s="174"/>
      <c r="V69" s="175"/>
      <c r="W69" s="174"/>
      <c r="X69" s="175"/>
      <c r="Y69" s="174"/>
      <c r="Z69" s="175"/>
      <c r="AA69" s="174"/>
      <c r="AB69" s="175"/>
      <c r="AC69" s="174"/>
      <c r="AD69" s="175"/>
      <c r="AE69" s="174"/>
      <c r="AF69" s="175"/>
      <c r="AG69" s="174"/>
      <c r="AH69" s="175"/>
      <c r="AI69" s="174"/>
      <c r="AJ69" s="175"/>
      <c r="AK69" s="174"/>
      <c r="AL69" s="175"/>
      <c r="AM69" s="174"/>
      <c r="AN69" s="175"/>
      <c r="AO69" s="174"/>
      <c r="AP69" s="175"/>
      <c r="AQ69" s="174"/>
      <c r="AR69" s="175"/>
      <c r="AS69" s="174"/>
      <c r="AT69" s="175"/>
      <c r="AU69" s="174"/>
      <c r="AV69" s="175"/>
      <c r="AW69" s="174"/>
      <c r="AX69" s="175"/>
      <c r="AY69" s="174"/>
      <c r="AZ69" s="175"/>
      <c r="BA69" s="174"/>
      <c r="BB69" s="175"/>
      <c r="BC69" s="174"/>
      <c r="BD69" s="175"/>
      <c r="BE69" s="174"/>
      <c r="BF69" s="175"/>
      <c r="BG69" s="174"/>
      <c r="BH69" s="175"/>
      <c r="BI69" s="174"/>
      <c r="BJ69" s="175"/>
      <c r="BK69" s="174"/>
      <c r="BL69" s="175"/>
      <c r="BM69" s="174"/>
      <c r="BN69" s="175"/>
      <c r="BO69" s="174"/>
      <c r="BP69" s="175"/>
      <c r="BQ69" s="174"/>
      <c r="BR69" s="175"/>
      <c r="BS69" s="174"/>
      <c r="BT69" s="175"/>
      <c r="BU69" s="174"/>
      <c r="BV69" s="175"/>
      <c r="BW69" s="174"/>
      <c r="BX69" s="175"/>
      <c r="BY69" s="174"/>
      <c r="BZ69" s="175"/>
      <c r="CA69" s="174"/>
      <c r="CB69" s="175"/>
      <c r="CC69" s="174"/>
      <c r="CD69" s="175"/>
      <c r="CE69" s="174"/>
      <c r="CF69" s="175"/>
      <c r="CG69" s="174"/>
      <c r="CH69" s="175"/>
      <c r="CI69" s="174"/>
      <c r="CJ69" s="175"/>
      <c r="CK69" s="174"/>
      <c r="CL69" s="175"/>
      <c r="CM69" s="174"/>
      <c r="CN69" s="175"/>
      <c r="CO69" s="174"/>
      <c r="CP69" s="175"/>
      <c r="CQ69" s="174"/>
      <c r="CR69" s="175"/>
      <c r="CS69" s="174"/>
      <c r="CT69" s="175"/>
      <c r="CU69" s="174"/>
      <c r="CV69" s="175"/>
      <c r="CW69" s="174"/>
      <c r="CX69" s="175"/>
      <c r="CY69" s="174"/>
      <c r="CZ69" s="175"/>
      <c r="DA69" s="174"/>
      <c r="DB69" s="175"/>
      <c r="DC69" s="174"/>
      <c r="DD69" s="175"/>
      <c r="DE69" s="174">
        <f t="shared" ref="DE69:DE72" si="2">C69+E69+G69+I69+K69+M69+O69+Q69+S69+U69+W69+Y69+AA69+AC69+AE69+AG69+AI69+AK69+AM69+AO69+AQ69+AS69+AU69+AW69+AY69+BA69+BC69+BE69+BG69+BI69+BK69+BM69+BO69+BQ69+BS69+BU69+BW69+BY69+CA69+CC69+CE69+CG69+CI69+CK69+CM69+CO69+CQ69+CS69+CU69+CW69+CY69+DA69+DC69</f>
        <v>0</v>
      </c>
      <c r="DF69" s="175">
        <f t="shared" ref="DF69:DF72" si="3">D69+F69+H69+J69+L69+N69+P69+R69+T69+V69+X69+Z69+AB69+AD69+AF69+AH69+AJ69+AL69+AN69+AP69+AR69+AT69+AV69+AX69+AZ69+BB69+BD69+BF69+BH69+BJ69+BL69+BN69+BP69+BR69+BT69+BV69+BX69+BZ69+CB69+CD69+CF69+CH69+CJ69+CL69+CN69+CP69+CR69+CT69+CV69+CX69+CZ69+DB69+DD69</f>
        <v>0</v>
      </c>
    </row>
    <row r="70" spans="2:110" ht="15.75" customHeight="1" x14ac:dyDescent="0.2">
      <c r="B70" s="111" t="s">
        <v>276</v>
      </c>
      <c r="C70" s="174"/>
      <c r="D70" s="175"/>
      <c r="E70" s="174"/>
      <c r="F70" s="175"/>
      <c r="G70" s="174"/>
      <c r="H70" s="175"/>
      <c r="I70" s="174"/>
      <c r="J70" s="175"/>
      <c r="K70" s="174"/>
      <c r="L70" s="175"/>
      <c r="M70" s="174"/>
      <c r="N70" s="175"/>
      <c r="O70" s="182"/>
      <c r="P70" s="183"/>
      <c r="Q70" s="174"/>
      <c r="R70" s="175"/>
      <c r="S70" s="174"/>
      <c r="T70" s="175"/>
      <c r="U70" s="174"/>
      <c r="V70" s="175"/>
      <c r="W70" s="174"/>
      <c r="X70" s="175"/>
      <c r="Y70" s="174"/>
      <c r="Z70" s="175"/>
      <c r="AA70" s="174"/>
      <c r="AB70" s="175"/>
      <c r="AC70" s="174"/>
      <c r="AD70" s="175"/>
      <c r="AE70" s="174"/>
      <c r="AF70" s="175"/>
      <c r="AG70" s="174"/>
      <c r="AH70" s="175"/>
      <c r="AI70" s="174"/>
      <c r="AJ70" s="175"/>
      <c r="AK70" s="174"/>
      <c r="AL70" s="175"/>
      <c r="AM70" s="174"/>
      <c r="AN70" s="175"/>
      <c r="AO70" s="174"/>
      <c r="AP70" s="175"/>
      <c r="AQ70" s="174"/>
      <c r="AR70" s="175"/>
      <c r="AS70" s="174"/>
      <c r="AT70" s="175"/>
      <c r="AU70" s="174"/>
      <c r="AV70" s="175"/>
      <c r="AW70" s="174"/>
      <c r="AX70" s="175"/>
      <c r="AY70" s="174"/>
      <c r="AZ70" s="175"/>
      <c r="BA70" s="174"/>
      <c r="BB70" s="175"/>
      <c r="BC70" s="174"/>
      <c r="BD70" s="175"/>
      <c r="BE70" s="174"/>
      <c r="BF70" s="175"/>
      <c r="BG70" s="174"/>
      <c r="BH70" s="175"/>
      <c r="BI70" s="174"/>
      <c r="BJ70" s="175"/>
      <c r="BK70" s="174"/>
      <c r="BL70" s="175"/>
      <c r="BM70" s="174"/>
      <c r="BN70" s="175"/>
      <c r="BO70" s="174"/>
      <c r="BP70" s="175"/>
      <c r="BQ70" s="174"/>
      <c r="BR70" s="175"/>
      <c r="BS70" s="174"/>
      <c r="BT70" s="175"/>
      <c r="BU70" s="174"/>
      <c r="BV70" s="175"/>
      <c r="BW70" s="174"/>
      <c r="BX70" s="175"/>
      <c r="BY70" s="174"/>
      <c r="BZ70" s="175"/>
      <c r="CA70" s="174"/>
      <c r="CB70" s="175"/>
      <c r="CC70" s="174"/>
      <c r="CD70" s="175"/>
      <c r="CE70" s="174"/>
      <c r="CF70" s="175"/>
      <c r="CG70" s="174"/>
      <c r="CH70" s="175"/>
      <c r="CI70" s="174"/>
      <c r="CJ70" s="175"/>
      <c r="CK70" s="174"/>
      <c r="CL70" s="175"/>
      <c r="CM70" s="174"/>
      <c r="CN70" s="175"/>
      <c r="CO70" s="174"/>
      <c r="CP70" s="175"/>
      <c r="CQ70" s="174"/>
      <c r="CR70" s="175"/>
      <c r="CS70" s="174"/>
      <c r="CT70" s="175"/>
      <c r="CU70" s="174"/>
      <c r="CV70" s="175"/>
      <c r="CW70" s="174"/>
      <c r="CX70" s="175"/>
      <c r="CY70" s="174"/>
      <c r="CZ70" s="175"/>
      <c r="DA70" s="174"/>
      <c r="DB70" s="175"/>
      <c r="DC70" s="174"/>
      <c r="DD70" s="175"/>
      <c r="DE70" s="174">
        <f t="shared" si="2"/>
        <v>0</v>
      </c>
      <c r="DF70" s="175">
        <f t="shared" si="3"/>
        <v>0</v>
      </c>
    </row>
    <row r="71" spans="2:110" ht="15.75" customHeight="1" x14ac:dyDescent="0.2">
      <c r="B71" s="111" t="s">
        <v>279</v>
      </c>
      <c r="C71" s="174"/>
      <c r="D71" s="175"/>
      <c r="E71" s="174"/>
      <c r="F71" s="175"/>
      <c r="G71" s="174"/>
      <c r="H71" s="175"/>
      <c r="I71" s="174">
        <v>1</v>
      </c>
      <c r="J71" s="175"/>
      <c r="K71" s="174"/>
      <c r="L71" s="175"/>
      <c r="M71" s="174"/>
      <c r="N71" s="175"/>
      <c r="O71" s="182">
        <v>3</v>
      </c>
      <c r="P71" s="183"/>
      <c r="Q71" s="174"/>
      <c r="R71" s="175"/>
      <c r="S71" s="174"/>
      <c r="T71" s="175"/>
      <c r="U71" s="174">
        <v>1</v>
      </c>
      <c r="V71" s="175"/>
      <c r="W71" s="174"/>
      <c r="X71" s="175"/>
      <c r="Y71" s="174"/>
      <c r="Z71" s="175"/>
      <c r="AA71" s="174"/>
      <c r="AB71" s="175"/>
      <c r="AC71" s="174"/>
      <c r="AD71" s="175"/>
      <c r="AE71" s="174"/>
      <c r="AF71" s="175"/>
      <c r="AG71" s="174"/>
      <c r="AH71" s="175"/>
      <c r="AI71" s="174"/>
      <c r="AJ71" s="175"/>
      <c r="AK71" s="174"/>
      <c r="AL71" s="175"/>
      <c r="AM71" s="174"/>
      <c r="AN71" s="175"/>
      <c r="AO71" s="174"/>
      <c r="AP71" s="175"/>
      <c r="AQ71" s="174"/>
      <c r="AR71" s="175"/>
      <c r="AS71" s="174"/>
      <c r="AT71" s="175"/>
      <c r="AU71" s="174"/>
      <c r="AV71" s="175"/>
      <c r="AW71" s="174"/>
      <c r="AX71" s="175"/>
      <c r="AY71" s="174"/>
      <c r="AZ71" s="175"/>
      <c r="BA71" s="174"/>
      <c r="BB71" s="175"/>
      <c r="BC71" s="174"/>
      <c r="BD71" s="175"/>
      <c r="BE71" s="174"/>
      <c r="BF71" s="175"/>
      <c r="BG71" s="174"/>
      <c r="BH71" s="175"/>
      <c r="BI71" s="174"/>
      <c r="BJ71" s="175"/>
      <c r="BK71" s="174"/>
      <c r="BL71" s="175"/>
      <c r="BM71" s="174"/>
      <c r="BN71" s="175"/>
      <c r="BO71" s="174"/>
      <c r="BP71" s="175"/>
      <c r="BQ71" s="174"/>
      <c r="BR71" s="175"/>
      <c r="BS71" s="174"/>
      <c r="BT71" s="175"/>
      <c r="BU71" s="174"/>
      <c r="BV71" s="175"/>
      <c r="BW71" s="174">
        <v>1</v>
      </c>
      <c r="BX71" s="175"/>
      <c r="BY71" s="174"/>
      <c r="BZ71" s="175"/>
      <c r="CA71" s="174"/>
      <c r="CB71" s="175"/>
      <c r="CC71" s="174"/>
      <c r="CD71" s="175"/>
      <c r="CE71" s="174"/>
      <c r="CF71" s="175"/>
      <c r="CG71" s="174"/>
      <c r="CH71" s="175"/>
      <c r="CI71" s="174"/>
      <c r="CJ71" s="175"/>
      <c r="CK71" s="174">
        <v>5</v>
      </c>
      <c r="CL71" s="175"/>
      <c r="CM71" s="174"/>
      <c r="CN71" s="175"/>
      <c r="CO71" s="174"/>
      <c r="CP71" s="175"/>
      <c r="CQ71" s="174"/>
      <c r="CR71" s="175"/>
      <c r="CS71" s="174"/>
      <c r="CT71" s="175"/>
      <c r="CU71" s="174"/>
      <c r="CV71" s="175"/>
      <c r="CW71" s="174"/>
      <c r="CX71" s="175"/>
      <c r="CY71" s="174"/>
      <c r="CZ71" s="175"/>
      <c r="DA71" s="174"/>
      <c r="DB71" s="175"/>
      <c r="DC71" s="174"/>
      <c r="DD71" s="175"/>
      <c r="DE71" s="174">
        <f t="shared" si="2"/>
        <v>11</v>
      </c>
      <c r="DF71" s="175">
        <f t="shared" si="3"/>
        <v>0</v>
      </c>
    </row>
    <row r="72" spans="2:110" ht="15.75" customHeight="1" x14ac:dyDescent="0.2">
      <c r="B72" s="111" t="s">
        <v>280</v>
      </c>
      <c r="C72" s="174"/>
      <c r="D72" s="175"/>
      <c r="E72" s="174"/>
      <c r="F72" s="175"/>
      <c r="G72" s="174"/>
      <c r="H72" s="175"/>
      <c r="I72" s="174"/>
      <c r="J72" s="175"/>
      <c r="K72" s="174">
        <v>1</v>
      </c>
      <c r="L72" s="175"/>
      <c r="M72" s="174"/>
      <c r="N72" s="175"/>
      <c r="O72" s="182"/>
      <c r="P72" s="183"/>
      <c r="Q72" s="174"/>
      <c r="R72" s="175"/>
      <c r="S72" s="174"/>
      <c r="T72" s="175"/>
      <c r="U72" s="174"/>
      <c r="V72" s="175"/>
      <c r="W72" s="174"/>
      <c r="X72" s="175"/>
      <c r="Y72" s="174"/>
      <c r="Z72" s="175"/>
      <c r="AA72" s="174"/>
      <c r="AB72" s="175"/>
      <c r="AC72" s="174"/>
      <c r="AD72" s="175"/>
      <c r="AE72" s="174"/>
      <c r="AF72" s="175"/>
      <c r="AG72" s="174"/>
      <c r="AH72" s="175"/>
      <c r="AI72" s="174"/>
      <c r="AJ72" s="175"/>
      <c r="AK72" s="174"/>
      <c r="AL72" s="175"/>
      <c r="AM72" s="174"/>
      <c r="AN72" s="175"/>
      <c r="AO72" s="174"/>
      <c r="AP72" s="175"/>
      <c r="AQ72" s="174"/>
      <c r="AR72" s="175"/>
      <c r="AS72" s="174"/>
      <c r="AT72" s="175"/>
      <c r="AU72" s="174">
        <v>1</v>
      </c>
      <c r="AV72" s="175"/>
      <c r="AW72" s="174"/>
      <c r="AX72" s="175"/>
      <c r="AY72" s="174"/>
      <c r="AZ72" s="175"/>
      <c r="BA72" s="174"/>
      <c r="BB72" s="175"/>
      <c r="BC72" s="174"/>
      <c r="BD72" s="175"/>
      <c r="BE72" s="174"/>
      <c r="BF72" s="175"/>
      <c r="BG72" s="174"/>
      <c r="BH72" s="175"/>
      <c r="BI72" s="174"/>
      <c r="BJ72" s="175"/>
      <c r="BK72" s="174"/>
      <c r="BL72" s="175"/>
      <c r="BM72" s="174"/>
      <c r="BN72" s="175"/>
      <c r="BO72" s="174"/>
      <c r="BP72" s="175"/>
      <c r="BQ72" s="174"/>
      <c r="BR72" s="175"/>
      <c r="BS72" s="174"/>
      <c r="BT72" s="175"/>
      <c r="BU72" s="174"/>
      <c r="BV72" s="175"/>
      <c r="BW72" s="174"/>
      <c r="BX72" s="175"/>
      <c r="BY72" s="174"/>
      <c r="BZ72" s="175"/>
      <c r="CA72" s="174"/>
      <c r="CB72" s="175"/>
      <c r="CC72" s="174"/>
      <c r="CD72" s="175"/>
      <c r="CE72" s="174"/>
      <c r="CF72" s="175"/>
      <c r="CG72" s="174"/>
      <c r="CH72" s="175"/>
      <c r="CI72" s="174"/>
      <c r="CJ72" s="175"/>
      <c r="CK72" s="174"/>
      <c r="CL72" s="175"/>
      <c r="CM72" s="174"/>
      <c r="CN72" s="175"/>
      <c r="CO72" s="174"/>
      <c r="CP72" s="175"/>
      <c r="CQ72" s="174"/>
      <c r="CR72" s="175"/>
      <c r="CS72" s="174"/>
      <c r="CT72" s="175"/>
      <c r="CU72" s="174"/>
      <c r="CV72" s="175"/>
      <c r="CW72" s="174"/>
      <c r="CX72" s="175"/>
      <c r="CY72" s="174"/>
      <c r="CZ72" s="175"/>
      <c r="DA72" s="174">
        <v>1</v>
      </c>
      <c r="DB72" s="175"/>
      <c r="DC72" s="174"/>
      <c r="DD72" s="175"/>
      <c r="DE72" s="174">
        <f t="shared" si="2"/>
        <v>3</v>
      </c>
      <c r="DF72" s="175">
        <f t="shared" si="3"/>
        <v>0</v>
      </c>
    </row>
    <row r="73" spans="2:110" ht="15.75" customHeight="1" x14ac:dyDescent="0.2"/>
    <row r="74" spans="2:110" ht="15.75" customHeight="1" x14ac:dyDescent="0.2"/>
    <row r="75" spans="2:110" ht="15.75" customHeight="1" x14ac:dyDescent="0.2"/>
    <row r="76" spans="2:110" ht="15.75" customHeight="1" x14ac:dyDescent="0.2"/>
    <row r="77" spans="2:110" ht="15.75" customHeight="1" x14ac:dyDescent="0.2"/>
    <row r="78" spans="2:110" ht="15.75" customHeight="1" x14ac:dyDescent="0.2"/>
    <row r="79" spans="2:110" ht="15.75" customHeight="1" x14ac:dyDescent="0.2"/>
    <row r="80" spans="2:1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8">
    <mergeCell ref="DE2:DF2"/>
    <mergeCell ref="DA2:DB2"/>
    <mergeCell ref="DC2:DD2"/>
    <mergeCell ref="A4:A26"/>
    <mergeCell ref="A27:A34"/>
    <mergeCell ref="A35:A44"/>
    <mergeCell ref="CO2:CP2"/>
    <mergeCell ref="CQ2:CR2"/>
    <mergeCell ref="CS2:CT2"/>
    <mergeCell ref="CU2:CV2"/>
    <mergeCell ref="CW2:CX2"/>
    <mergeCell ref="CY2:CZ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  <mergeCell ref="BE2:BF2"/>
    <mergeCell ref="BG2:BH2"/>
    <mergeCell ref="BI2:BJ2"/>
    <mergeCell ref="BK2:BL2"/>
    <mergeCell ref="BM2:BN2"/>
    <mergeCell ref="BO2:BP2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6218-90A5-4974-A63A-BCEEA430628F}">
  <sheetPr>
    <outlinePr summaryBelow="0" summaryRight="0"/>
  </sheetPr>
  <dimension ref="A1:BL1001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BK4" sqref="BK4:BL44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4" width="6.85546875" style="23" customWidth="1"/>
    <col min="65" max="16384" width="12.5703125" style="23"/>
  </cols>
  <sheetData>
    <row r="1" spans="1:64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82</v>
      </c>
      <c r="BL2" s="123"/>
    </row>
    <row r="3" spans="1:6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</row>
    <row r="4" spans="1:64" ht="15.75" customHeight="1" x14ac:dyDescent="0.2">
      <c r="A4" s="124" t="s">
        <v>34</v>
      </c>
      <c r="B4" s="30" t="s">
        <v>101</v>
      </c>
      <c r="C4" s="31"/>
      <c r="D4" s="32"/>
      <c r="E4" s="31">
        <v>1</v>
      </c>
      <c r="F4" s="32"/>
      <c r="G4" s="31"/>
      <c r="H4" s="32"/>
      <c r="I4" s="31"/>
      <c r="J4" s="32"/>
      <c r="K4" s="31"/>
      <c r="L4" s="32"/>
      <c r="M4" s="31">
        <v>9</v>
      </c>
      <c r="N4" s="32"/>
      <c r="O4" s="31">
        <v>3</v>
      </c>
      <c r="P4" s="32"/>
      <c r="Q4" s="31">
        <v>4</v>
      </c>
      <c r="R4" s="32"/>
      <c r="S4" s="31">
        <v>5</v>
      </c>
      <c r="T4" s="32"/>
      <c r="U4" s="31">
        <v>1</v>
      </c>
      <c r="V4" s="32"/>
      <c r="W4" s="31">
        <v>3</v>
      </c>
      <c r="X4" s="32"/>
      <c r="Y4" s="31">
        <v>2</v>
      </c>
      <c r="Z4" s="32"/>
      <c r="AA4" s="31">
        <v>5</v>
      </c>
      <c r="AB4" s="32"/>
      <c r="AC4" s="31">
        <v>1</v>
      </c>
      <c r="AD4" s="32"/>
      <c r="AE4" s="31">
        <v>2</v>
      </c>
      <c r="AF4" s="32"/>
      <c r="AG4" s="31">
        <v>1</v>
      </c>
      <c r="AH4" s="32"/>
      <c r="AI4" s="31">
        <v>7</v>
      </c>
      <c r="AJ4" s="32"/>
      <c r="AK4" s="31">
        <v>1</v>
      </c>
      <c r="AL4" s="32"/>
      <c r="AM4" s="31">
        <v>2</v>
      </c>
      <c r="AN4" s="32"/>
      <c r="AO4" s="31"/>
      <c r="AP4" s="32"/>
      <c r="AQ4" s="31"/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>
        <f>C4+E4+G4+I4+K4+M4+O4+Q4+S4+U4+W4+Y4+AA4+AC4+AE4+AG4+AI4+AK4+AM4+AO4+AQ4+AS4+AU4+AW4+AY4+BA4+BC4+BE4+BG4+BI4</f>
        <v>47</v>
      </c>
      <c r="BL4" s="32">
        <f>D4+F4+H4+J4+L4+N4+P4+R4+T4+V4+X4+Z4+AB4+AD4+AF4+AH4+AJ4+AL4+AN4+AP4+AR4+AT4+AV4+AX4+AZ4+BB4+BD4+BF4+BH4+BJ4</f>
        <v>0</v>
      </c>
    </row>
    <row r="5" spans="1:6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>
        <v>1</v>
      </c>
      <c r="J5" s="35"/>
      <c r="K5" s="34"/>
      <c r="L5" s="35"/>
      <c r="M5" s="34">
        <v>9</v>
      </c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>
        <v>3</v>
      </c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>
        <f t="shared" ref="BK5:BL44" si="0">C5+E5+G5+I5+K5+M5+O5+Q5+S5+U5+W5+Y5+AA5+AC5+AE5+AG5+AI5+AK5+AM5+AO5+AQ5+AS5+AU5+AW5+AY5+BA5+BC5+BE5+BG5+BI5</f>
        <v>13</v>
      </c>
      <c r="BL5" s="35">
        <f t="shared" si="0"/>
        <v>0</v>
      </c>
    </row>
    <row r="6" spans="1:64" ht="15.75" customHeight="1" x14ac:dyDescent="0.2">
      <c r="A6" s="132"/>
      <c r="B6" s="33" t="s">
        <v>103</v>
      </c>
      <c r="C6" s="34"/>
      <c r="D6" s="35"/>
      <c r="E6" s="34"/>
      <c r="F6" s="35"/>
      <c r="G6" s="34"/>
      <c r="H6" s="35"/>
      <c r="I6" s="34">
        <v>1</v>
      </c>
      <c r="J6" s="35"/>
      <c r="K6" s="34"/>
      <c r="L6" s="35"/>
      <c r="M6" s="34">
        <v>10</v>
      </c>
      <c r="N6" s="35"/>
      <c r="O6" s="34">
        <v>2</v>
      </c>
      <c r="P6" s="35">
        <v>1</v>
      </c>
      <c r="Q6" s="34"/>
      <c r="R6" s="35"/>
      <c r="S6" s="34">
        <v>1</v>
      </c>
      <c r="T6" s="35"/>
      <c r="U6" s="34">
        <v>16</v>
      </c>
      <c r="V6" s="35"/>
      <c r="W6" s="34"/>
      <c r="X6" s="35"/>
      <c r="Y6" s="34">
        <v>1</v>
      </c>
      <c r="Z6" s="35"/>
      <c r="AA6" s="34">
        <v>11</v>
      </c>
      <c r="AB6" s="35"/>
      <c r="AC6" s="34">
        <v>4</v>
      </c>
      <c r="AD6" s="35"/>
      <c r="AE6" s="34">
        <v>1</v>
      </c>
      <c r="AF6" s="35"/>
      <c r="AG6" s="34"/>
      <c r="AH6" s="35"/>
      <c r="AI6" s="34">
        <v>5</v>
      </c>
      <c r="AJ6" s="35"/>
      <c r="AK6" s="34">
        <v>6</v>
      </c>
      <c r="AL6" s="35"/>
      <c r="AM6" s="34">
        <v>1</v>
      </c>
      <c r="AN6" s="35"/>
      <c r="AO6" s="34"/>
      <c r="AP6" s="35"/>
      <c r="AQ6" s="34"/>
      <c r="AR6" s="35"/>
      <c r="AS6" s="34">
        <v>1</v>
      </c>
      <c r="AT6" s="35"/>
      <c r="AU6" s="34"/>
      <c r="AV6" s="35"/>
      <c r="AW6" s="34">
        <v>8</v>
      </c>
      <c r="AX6" s="35"/>
      <c r="AY6" s="34">
        <v>3</v>
      </c>
      <c r="AZ6" s="35"/>
      <c r="BA6" s="34">
        <v>2</v>
      </c>
      <c r="BB6" s="35"/>
      <c r="BC6" s="34"/>
      <c r="BD6" s="35"/>
      <c r="BE6" s="34"/>
      <c r="BF6" s="35"/>
      <c r="BG6" s="34"/>
      <c r="BH6" s="35"/>
      <c r="BI6" s="34"/>
      <c r="BJ6" s="35"/>
      <c r="BK6" s="34">
        <f t="shared" si="0"/>
        <v>73</v>
      </c>
      <c r="BL6" s="35">
        <f t="shared" si="0"/>
        <v>1</v>
      </c>
    </row>
    <row r="7" spans="1:64" ht="15.75" customHeight="1" x14ac:dyDescent="0.2">
      <c r="A7" s="132"/>
      <c r="B7" s="33" t="s">
        <v>104</v>
      </c>
      <c r="C7" s="34">
        <v>18</v>
      </c>
      <c r="D7" s="35"/>
      <c r="E7" s="34">
        <v>24</v>
      </c>
      <c r="F7" s="35"/>
      <c r="G7" s="34">
        <v>9</v>
      </c>
      <c r="H7" s="35"/>
      <c r="I7" s="34">
        <v>15</v>
      </c>
      <c r="J7" s="35"/>
      <c r="K7" s="34">
        <v>2</v>
      </c>
      <c r="L7" s="35"/>
      <c r="M7" s="34">
        <v>23</v>
      </c>
      <c r="N7" s="35"/>
      <c r="O7" s="34">
        <v>8</v>
      </c>
      <c r="P7" s="35"/>
      <c r="Q7" s="34">
        <v>29</v>
      </c>
      <c r="R7" s="35"/>
      <c r="S7" s="34">
        <v>13</v>
      </c>
      <c r="T7" s="35"/>
      <c r="U7" s="34">
        <v>13</v>
      </c>
      <c r="V7" s="35"/>
      <c r="W7" s="34">
        <v>5</v>
      </c>
      <c r="X7" s="35"/>
      <c r="Y7" s="34">
        <v>10</v>
      </c>
      <c r="Z7" s="35"/>
      <c r="AA7" s="34">
        <v>13</v>
      </c>
      <c r="AB7" s="35"/>
      <c r="AC7" s="34">
        <v>4</v>
      </c>
      <c r="AD7" s="35"/>
      <c r="AE7" s="34">
        <v>4</v>
      </c>
      <c r="AF7" s="35"/>
      <c r="AG7" s="34">
        <v>3</v>
      </c>
      <c r="AH7" s="35"/>
      <c r="AI7" s="34">
        <v>12</v>
      </c>
      <c r="AJ7" s="35"/>
      <c r="AK7" s="34">
        <v>23</v>
      </c>
      <c r="AL7" s="35"/>
      <c r="AM7" s="34">
        <v>15</v>
      </c>
      <c r="AN7" s="35"/>
      <c r="AO7" s="34">
        <v>11</v>
      </c>
      <c r="AP7" s="35"/>
      <c r="AQ7" s="34">
        <v>11</v>
      </c>
      <c r="AR7" s="35"/>
      <c r="AS7" s="34">
        <v>6</v>
      </c>
      <c r="AT7" s="35"/>
      <c r="AU7" s="34">
        <v>12</v>
      </c>
      <c r="AV7" s="35"/>
      <c r="AW7" s="34"/>
      <c r="AX7" s="35"/>
      <c r="AY7" s="34">
        <v>10</v>
      </c>
      <c r="AZ7" s="35"/>
      <c r="BA7" s="34">
        <v>30</v>
      </c>
      <c r="BB7" s="35"/>
      <c r="BC7" s="34">
        <v>5</v>
      </c>
      <c r="BD7" s="35"/>
      <c r="BE7" s="34"/>
      <c r="BF7" s="35"/>
      <c r="BG7" s="34"/>
      <c r="BH7" s="35"/>
      <c r="BI7" s="34"/>
      <c r="BJ7" s="35"/>
      <c r="BK7" s="34">
        <f t="shared" si="0"/>
        <v>328</v>
      </c>
      <c r="BL7" s="35">
        <f t="shared" si="0"/>
        <v>0</v>
      </c>
    </row>
    <row r="8" spans="1:64" ht="15.75" customHeight="1" x14ac:dyDescent="0.2">
      <c r="A8" s="132"/>
      <c r="B8" s="33" t="s">
        <v>105</v>
      </c>
      <c r="C8" s="34">
        <v>65</v>
      </c>
      <c r="D8" s="35"/>
      <c r="E8" s="34">
        <v>14</v>
      </c>
      <c r="F8" s="35"/>
      <c r="G8" s="34">
        <v>24</v>
      </c>
      <c r="H8" s="35"/>
      <c r="I8" s="34">
        <v>2</v>
      </c>
      <c r="J8" s="35"/>
      <c r="K8" s="34">
        <v>73</v>
      </c>
      <c r="L8" s="35"/>
      <c r="M8" s="34">
        <v>1</v>
      </c>
      <c r="N8" s="35"/>
      <c r="O8" s="34">
        <v>2</v>
      </c>
      <c r="P8" s="35"/>
      <c r="Q8" s="34">
        <v>11</v>
      </c>
      <c r="R8" s="35"/>
      <c r="S8" s="34">
        <v>14</v>
      </c>
      <c r="T8" s="35"/>
      <c r="U8" s="34">
        <v>31</v>
      </c>
      <c r="V8" s="35"/>
      <c r="W8" s="34"/>
      <c r="X8" s="35"/>
      <c r="Y8" s="34">
        <v>55</v>
      </c>
      <c r="Z8" s="35"/>
      <c r="AA8" s="34">
        <v>21</v>
      </c>
      <c r="AB8" s="35"/>
      <c r="AC8" s="34">
        <v>62</v>
      </c>
      <c r="AD8" s="35"/>
      <c r="AE8" s="34">
        <v>42</v>
      </c>
      <c r="AF8" s="35"/>
      <c r="AG8" s="34">
        <v>61</v>
      </c>
      <c r="AH8" s="35"/>
      <c r="AI8" s="34">
        <v>52</v>
      </c>
      <c r="AJ8" s="35"/>
      <c r="AK8" s="34">
        <v>16</v>
      </c>
      <c r="AL8" s="35"/>
      <c r="AM8" s="34">
        <v>46</v>
      </c>
      <c r="AN8" s="35"/>
      <c r="AO8" s="34">
        <v>17</v>
      </c>
      <c r="AP8" s="35"/>
      <c r="AQ8" s="34"/>
      <c r="AR8" s="35"/>
      <c r="AS8" s="34">
        <v>6</v>
      </c>
      <c r="AT8" s="35"/>
      <c r="AU8" s="34">
        <v>9</v>
      </c>
      <c r="AV8" s="35"/>
      <c r="AW8" s="34">
        <v>24</v>
      </c>
      <c r="AX8" s="35"/>
      <c r="AY8" s="34">
        <v>12</v>
      </c>
      <c r="AZ8" s="35"/>
      <c r="BA8" s="34">
        <v>10</v>
      </c>
      <c r="BB8" s="35"/>
      <c r="BC8" s="34">
        <v>15</v>
      </c>
      <c r="BD8" s="35"/>
      <c r="BE8" s="34"/>
      <c r="BF8" s="35"/>
      <c r="BG8" s="34"/>
      <c r="BH8" s="35"/>
      <c r="BI8" s="34"/>
      <c r="BJ8" s="35"/>
      <c r="BK8" s="34">
        <f t="shared" si="0"/>
        <v>685</v>
      </c>
      <c r="BL8" s="35">
        <f t="shared" si="0"/>
        <v>0</v>
      </c>
    </row>
    <row r="9" spans="1:64" ht="15.75" customHeight="1" x14ac:dyDescent="0.2">
      <c r="A9" s="132"/>
      <c r="B9" s="33" t="s">
        <v>106</v>
      </c>
      <c r="C9" s="34">
        <v>15</v>
      </c>
      <c r="D9" s="35"/>
      <c r="E9" s="34">
        <v>24</v>
      </c>
      <c r="F9" s="35"/>
      <c r="G9" s="34">
        <v>4</v>
      </c>
      <c r="H9" s="35"/>
      <c r="I9" s="34">
        <v>38</v>
      </c>
      <c r="J9" s="35"/>
      <c r="K9" s="34">
        <v>24</v>
      </c>
      <c r="L9" s="35"/>
      <c r="M9" s="34">
        <v>60</v>
      </c>
      <c r="N9" s="35"/>
      <c r="O9" s="34">
        <v>23</v>
      </c>
      <c r="P9" s="35"/>
      <c r="Q9" s="34">
        <v>43</v>
      </c>
      <c r="R9" s="35"/>
      <c r="S9" s="34">
        <v>14</v>
      </c>
      <c r="T9" s="35"/>
      <c r="U9" s="34">
        <v>10</v>
      </c>
      <c r="V9" s="35"/>
      <c r="W9" s="34"/>
      <c r="X9" s="35"/>
      <c r="Y9" s="34">
        <v>26</v>
      </c>
      <c r="Z9" s="35"/>
      <c r="AA9" s="34">
        <v>13</v>
      </c>
      <c r="AB9" s="35"/>
      <c r="AC9" s="34">
        <v>2</v>
      </c>
      <c r="AD9" s="35"/>
      <c r="AE9" s="34"/>
      <c r="AF9" s="35"/>
      <c r="AG9" s="34"/>
      <c r="AH9" s="35"/>
      <c r="AI9" s="34"/>
      <c r="AJ9" s="35"/>
      <c r="AK9" s="34"/>
      <c r="AL9" s="35">
        <v>5</v>
      </c>
      <c r="AM9" s="34">
        <v>21</v>
      </c>
      <c r="AN9" s="35"/>
      <c r="AO9" s="34">
        <v>16</v>
      </c>
      <c r="AP9" s="35"/>
      <c r="AQ9" s="34">
        <v>8</v>
      </c>
      <c r="AR9" s="35"/>
      <c r="AS9" s="34">
        <v>28</v>
      </c>
      <c r="AT9" s="35"/>
      <c r="AU9" s="34">
        <v>11</v>
      </c>
      <c r="AV9" s="35"/>
      <c r="AW9" s="34">
        <v>24</v>
      </c>
      <c r="AX9" s="35"/>
      <c r="AY9" s="34">
        <v>5</v>
      </c>
      <c r="AZ9" s="35"/>
      <c r="BA9" s="34">
        <v>12</v>
      </c>
      <c r="BB9" s="35"/>
      <c r="BC9" s="34">
        <v>16</v>
      </c>
      <c r="BD9" s="35"/>
      <c r="BE9" s="34"/>
      <c r="BF9" s="35"/>
      <c r="BG9" s="34"/>
      <c r="BH9" s="35"/>
      <c r="BI9" s="34"/>
      <c r="BJ9" s="35"/>
      <c r="BK9" s="34">
        <f t="shared" si="0"/>
        <v>437</v>
      </c>
      <c r="BL9" s="35">
        <f t="shared" si="0"/>
        <v>5</v>
      </c>
    </row>
    <row r="10" spans="1:64" ht="15.75" customHeight="1" x14ac:dyDescent="0.2">
      <c r="A10" s="132"/>
      <c r="B10" s="33" t="s">
        <v>107</v>
      </c>
      <c r="C10" s="34"/>
      <c r="D10" s="35"/>
      <c r="E10" s="34">
        <v>8</v>
      </c>
      <c r="F10" s="35"/>
      <c r="G10" s="34">
        <v>50</v>
      </c>
      <c r="H10" s="35"/>
      <c r="I10" s="34">
        <v>29</v>
      </c>
      <c r="J10" s="35"/>
      <c r="K10" s="34"/>
      <c r="L10" s="35"/>
      <c r="M10" s="34">
        <v>7</v>
      </c>
      <c r="N10" s="35"/>
      <c r="O10" s="34"/>
      <c r="P10" s="35"/>
      <c r="Q10" s="34">
        <v>1</v>
      </c>
      <c r="R10" s="35"/>
      <c r="S10" s="34"/>
      <c r="T10" s="35"/>
      <c r="U10" s="34"/>
      <c r="V10" s="35"/>
      <c r="W10" s="34"/>
      <c r="X10" s="35"/>
      <c r="Y10" s="34"/>
      <c r="Z10" s="35"/>
      <c r="AA10" s="34">
        <v>4</v>
      </c>
      <c r="AB10" s="35"/>
      <c r="AC10" s="34">
        <v>16</v>
      </c>
      <c r="AD10" s="35"/>
      <c r="AE10" s="34">
        <v>5</v>
      </c>
      <c r="AF10" s="35"/>
      <c r="AG10" s="34">
        <v>25</v>
      </c>
      <c r="AH10" s="35"/>
      <c r="AI10" s="34"/>
      <c r="AJ10" s="35"/>
      <c r="AK10" s="34">
        <v>7</v>
      </c>
      <c r="AL10" s="35">
        <v>1</v>
      </c>
      <c r="AM10" s="34">
        <v>3</v>
      </c>
      <c r="AN10" s="35"/>
      <c r="AO10" s="34">
        <v>45</v>
      </c>
      <c r="AP10" s="35"/>
      <c r="AQ10" s="34">
        <v>73</v>
      </c>
      <c r="AR10" s="35"/>
      <c r="AS10" s="34">
        <v>49</v>
      </c>
      <c r="AT10" s="35"/>
      <c r="AU10" s="34">
        <v>28</v>
      </c>
      <c r="AV10" s="35"/>
      <c r="AW10" s="34">
        <v>24</v>
      </c>
      <c r="AX10" s="35"/>
      <c r="AY10" s="34">
        <v>43</v>
      </c>
      <c r="AZ10" s="35"/>
      <c r="BA10" s="34">
        <v>22</v>
      </c>
      <c r="BB10" s="35"/>
      <c r="BC10" s="34">
        <v>55</v>
      </c>
      <c r="BD10" s="35"/>
      <c r="BE10" s="34"/>
      <c r="BF10" s="35"/>
      <c r="BG10" s="34"/>
      <c r="BH10" s="35"/>
      <c r="BI10" s="34"/>
      <c r="BJ10" s="35"/>
      <c r="BK10" s="34">
        <f t="shared" si="0"/>
        <v>494</v>
      </c>
      <c r="BL10" s="35">
        <f t="shared" si="0"/>
        <v>1</v>
      </c>
    </row>
    <row r="11" spans="1:64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>
        <v>6</v>
      </c>
      <c r="AV11" s="35">
        <v>6</v>
      </c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>
        <f t="shared" si="0"/>
        <v>6</v>
      </c>
      <c r="BL11" s="35">
        <f t="shared" si="0"/>
        <v>6</v>
      </c>
    </row>
    <row r="12" spans="1:64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>
        <v>2</v>
      </c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>
        <v>1</v>
      </c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>
        <f t="shared" si="0"/>
        <v>3</v>
      </c>
      <c r="BL12" s="35">
        <f t="shared" si="0"/>
        <v>0</v>
      </c>
    </row>
    <row r="13" spans="1:64" ht="15.75" customHeight="1" x14ac:dyDescent="0.2">
      <c r="A13" s="132"/>
      <c r="B13" s="33" t="s">
        <v>110</v>
      </c>
      <c r="C13" s="34">
        <v>2</v>
      </c>
      <c r="D13" s="35"/>
      <c r="E13" s="34"/>
      <c r="F13" s="35"/>
      <c r="G13" s="34"/>
      <c r="H13" s="35"/>
      <c r="I13" s="34">
        <v>1</v>
      </c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>
        <v>2</v>
      </c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>
        <f t="shared" si="0"/>
        <v>5</v>
      </c>
      <c r="BL13" s="35">
        <f t="shared" si="0"/>
        <v>0</v>
      </c>
    </row>
    <row r="14" spans="1:64" ht="15.75" customHeight="1" x14ac:dyDescent="0.2">
      <c r="A14" s="132"/>
      <c r="B14" s="33" t="s">
        <v>111</v>
      </c>
      <c r="C14" s="34"/>
      <c r="D14" s="35"/>
      <c r="E14" s="34"/>
      <c r="F14" s="35">
        <v>7</v>
      </c>
      <c r="G14" s="34"/>
      <c r="H14" s="35">
        <v>2</v>
      </c>
      <c r="I14" s="34">
        <v>3</v>
      </c>
      <c r="J14" s="35">
        <v>1</v>
      </c>
      <c r="K14" s="34">
        <v>1</v>
      </c>
      <c r="L14" s="35"/>
      <c r="M14" s="34">
        <v>27</v>
      </c>
      <c r="N14" s="35">
        <v>2</v>
      </c>
      <c r="O14" s="34">
        <v>4</v>
      </c>
      <c r="P14" s="35">
        <v>2</v>
      </c>
      <c r="Q14" s="34">
        <v>4</v>
      </c>
      <c r="R14" s="35">
        <v>1</v>
      </c>
      <c r="S14" s="34">
        <v>2</v>
      </c>
      <c r="T14" s="35"/>
      <c r="U14" s="34">
        <v>4</v>
      </c>
      <c r="V14" s="35">
        <v>7</v>
      </c>
      <c r="W14" s="34">
        <v>11</v>
      </c>
      <c r="X14" s="35"/>
      <c r="Y14" s="34">
        <v>3</v>
      </c>
      <c r="Z14" s="35">
        <v>1</v>
      </c>
      <c r="AA14" s="34">
        <v>7</v>
      </c>
      <c r="AB14" s="35">
        <v>2</v>
      </c>
      <c r="AC14" s="34">
        <v>4</v>
      </c>
      <c r="AD14" s="35">
        <v>1</v>
      </c>
      <c r="AE14" s="34">
        <v>1</v>
      </c>
      <c r="AF14" s="35"/>
      <c r="AG14" s="34">
        <v>1</v>
      </c>
      <c r="AH14" s="35">
        <v>1</v>
      </c>
      <c r="AI14" s="34">
        <v>6</v>
      </c>
      <c r="AJ14" s="35">
        <v>3</v>
      </c>
      <c r="AK14" s="34">
        <v>1</v>
      </c>
      <c r="AL14" s="35">
        <v>10</v>
      </c>
      <c r="AM14" s="34">
        <v>7</v>
      </c>
      <c r="AN14" s="35">
        <v>3</v>
      </c>
      <c r="AO14" s="34">
        <v>2</v>
      </c>
      <c r="AP14" s="35"/>
      <c r="AQ14" s="34"/>
      <c r="AR14" s="35"/>
      <c r="AS14" s="34">
        <v>2</v>
      </c>
      <c r="AT14" s="35">
        <v>1</v>
      </c>
      <c r="AU14" s="34"/>
      <c r="AV14" s="35"/>
      <c r="AW14" s="34">
        <v>1</v>
      </c>
      <c r="AX14" s="35">
        <v>6</v>
      </c>
      <c r="AY14" s="34">
        <v>1</v>
      </c>
      <c r="AZ14" s="35"/>
      <c r="BA14" s="34">
        <v>1</v>
      </c>
      <c r="BB14" s="35">
        <v>2</v>
      </c>
      <c r="BC14" s="34">
        <v>5</v>
      </c>
      <c r="BD14" s="35"/>
      <c r="BE14" s="34"/>
      <c r="BF14" s="35"/>
      <c r="BG14" s="34"/>
      <c r="BH14" s="35"/>
      <c r="BI14" s="34"/>
      <c r="BJ14" s="35"/>
      <c r="BK14" s="34">
        <f t="shared" si="0"/>
        <v>98</v>
      </c>
      <c r="BL14" s="35">
        <f t="shared" si="0"/>
        <v>52</v>
      </c>
    </row>
    <row r="15" spans="1:64" ht="15.75" customHeight="1" x14ac:dyDescent="0.2">
      <c r="A15" s="132"/>
      <c r="B15" s="33" t="s">
        <v>112</v>
      </c>
      <c r="C15" s="34">
        <v>1</v>
      </c>
      <c r="D15" s="35"/>
      <c r="E15" s="34"/>
      <c r="F15" s="35"/>
      <c r="G15" s="34">
        <v>1</v>
      </c>
      <c r="H15" s="35"/>
      <c r="I15" s="34"/>
      <c r="J15" s="35"/>
      <c r="K15" s="34"/>
      <c r="L15" s="35"/>
      <c r="M15" s="34">
        <v>1</v>
      </c>
      <c r="N15" s="35"/>
      <c r="O15" s="34">
        <v>5</v>
      </c>
      <c r="P15" s="35"/>
      <c r="Q15" s="34"/>
      <c r="R15" s="35"/>
      <c r="S15" s="34">
        <v>11</v>
      </c>
      <c r="T15" s="35"/>
      <c r="U15" s="34">
        <v>5</v>
      </c>
      <c r="V15" s="35"/>
      <c r="W15" s="34"/>
      <c r="X15" s="35"/>
      <c r="Y15" s="34">
        <v>8</v>
      </c>
      <c r="Z15" s="35"/>
      <c r="AA15" s="34">
        <v>12</v>
      </c>
      <c r="AB15" s="35"/>
      <c r="AC15" s="34"/>
      <c r="AD15" s="35"/>
      <c r="AE15" s="34">
        <v>2</v>
      </c>
      <c r="AF15" s="35"/>
      <c r="AG15" s="34"/>
      <c r="AH15" s="35"/>
      <c r="AI15" s="34"/>
      <c r="AJ15" s="35"/>
      <c r="AK15" s="34"/>
      <c r="AL15" s="35"/>
      <c r="AM15" s="34"/>
      <c r="AN15" s="35"/>
      <c r="AO15" s="34">
        <v>4</v>
      </c>
      <c r="AP15" s="35"/>
      <c r="AQ15" s="34">
        <v>1</v>
      </c>
      <c r="AR15" s="35"/>
      <c r="AS15" s="34"/>
      <c r="AT15" s="35"/>
      <c r="AU15" s="34">
        <v>2</v>
      </c>
      <c r="AV15" s="35"/>
      <c r="AW15" s="34">
        <v>8</v>
      </c>
      <c r="AX15" s="35"/>
      <c r="AY15" s="34"/>
      <c r="AZ15" s="35"/>
      <c r="BA15" s="34">
        <v>3</v>
      </c>
      <c r="BB15" s="35"/>
      <c r="BC15" s="34">
        <v>3</v>
      </c>
      <c r="BD15" s="35"/>
      <c r="BE15" s="34"/>
      <c r="BF15" s="35"/>
      <c r="BG15" s="34"/>
      <c r="BH15" s="35"/>
      <c r="BI15" s="34"/>
      <c r="BJ15" s="35"/>
      <c r="BK15" s="34">
        <f t="shared" si="0"/>
        <v>67</v>
      </c>
      <c r="BL15" s="35">
        <f t="shared" si="0"/>
        <v>0</v>
      </c>
    </row>
    <row r="16" spans="1:64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>
        <f t="shared" si="0"/>
        <v>0</v>
      </c>
      <c r="BL16" s="35">
        <f t="shared" si="0"/>
        <v>0</v>
      </c>
    </row>
    <row r="17" spans="1:6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>
        <v>17</v>
      </c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>
        <f t="shared" si="0"/>
        <v>17</v>
      </c>
      <c r="BL17" s="35">
        <f t="shared" si="0"/>
        <v>0</v>
      </c>
    </row>
    <row r="18" spans="1:64" ht="15.75" customHeight="1" x14ac:dyDescent="0.2">
      <c r="A18" s="132"/>
      <c r="B18" s="33" t="s">
        <v>115</v>
      </c>
      <c r="C18" s="34"/>
      <c r="D18" s="35"/>
      <c r="E18" s="34"/>
      <c r="F18" s="35"/>
      <c r="G18" s="34">
        <v>1</v>
      </c>
      <c r="H18" s="35"/>
      <c r="I18" s="34">
        <v>2</v>
      </c>
      <c r="J18" s="35"/>
      <c r="K18" s="34"/>
      <c r="L18" s="35"/>
      <c r="M18" s="34"/>
      <c r="N18" s="35"/>
      <c r="O18" s="34">
        <v>2</v>
      </c>
      <c r="P18" s="35"/>
      <c r="Q18" s="34">
        <v>17</v>
      </c>
      <c r="R18" s="35"/>
      <c r="S18" s="34">
        <v>30</v>
      </c>
      <c r="T18" s="35"/>
      <c r="U18" s="34">
        <v>4</v>
      </c>
      <c r="V18" s="35"/>
      <c r="W18" s="34"/>
      <c r="X18" s="35"/>
      <c r="Y18" s="34">
        <v>6</v>
      </c>
      <c r="Z18" s="35"/>
      <c r="AA18" s="34">
        <v>8</v>
      </c>
      <c r="AB18" s="35"/>
      <c r="AC18" s="34"/>
      <c r="AD18" s="35"/>
      <c r="AE18" s="34"/>
      <c r="AF18" s="35"/>
      <c r="AG18" s="34">
        <v>2</v>
      </c>
      <c r="AH18" s="35"/>
      <c r="AI18" s="34"/>
      <c r="AJ18" s="35"/>
      <c r="AK18" s="34">
        <v>9</v>
      </c>
      <c r="AL18" s="35"/>
      <c r="AM18" s="34"/>
      <c r="AN18" s="35"/>
      <c r="AO18" s="34">
        <v>1</v>
      </c>
      <c r="AP18" s="35"/>
      <c r="AQ18" s="34">
        <v>1</v>
      </c>
      <c r="AR18" s="35"/>
      <c r="AS18" s="34">
        <v>16</v>
      </c>
      <c r="AT18" s="35"/>
      <c r="AU18" s="34"/>
      <c r="AV18" s="35"/>
      <c r="AW18" s="34">
        <v>1</v>
      </c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>
        <f t="shared" si="0"/>
        <v>100</v>
      </c>
      <c r="BL18" s="35">
        <f t="shared" si="0"/>
        <v>0</v>
      </c>
    </row>
    <row r="19" spans="1:64" ht="15.75" customHeight="1" x14ac:dyDescent="0.2">
      <c r="A19" s="132"/>
      <c r="B19" s="33" t="s">
        <v>116</v>
      </c>
      <c r="C19" s="34"/>
      <c r="D19" s="35"/>
      <c r="E19" s="34">
        <v>8</v>
      </c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>
        <v>15</v>
      </c>
      <c r="AF19" s="35"/>
      <c r="AG19" s="34"/>
      <c r="AH19" s="35"/>
      <c r="AI19" s="34"/>
      <c r="AJ19" s="35"/>
      <c r="AK19" s="34">
        <v>4</v>
      </c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>
        <f t="shared" si="0"/>
        <v>27</v>
      </c>
      <c r="BL19" s="35">
        <f t="shared" si="0"/>
        <v>0</v>
      </c>
    </row>
    <row r="20" spans="1:64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>
        <v>31</v>
      </c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>
        <v>2</v>
      </c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>
        <f t="shared" si="0"/>
        <v>33</v>
      </c>
      <c r="BL20" s="35">
        <f t="shared" si="0"/>
        <v>0</v>
      </c>
    </row>
    <row r="21" spans="1:6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>
        <v>1</v>
      </c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>
        <f t="shared" si="0"/>
        <v>1</v>
      </c>
      <c r="BL21" s="35">
        <f t="shared" si="0"/>
        <v>0</v>
      </c>
    </row>
    <row r="22" spans="1:6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>
        <v>2</v>
      </c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>
        <f t="shared" si="0"/>
        <v>2</v>
      </c>
      <c r="BL22" s="35">
        <f t="shared" si="0"/>
        <v>0</v>
      </c>
    </row>
    <row r="23" spans="1:6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>
        <f t="shared" si="0"/>
        <v>0</v>
      </c>
      <c r="BL23" s="35">
        <f t="shared" si="0"/>
        <v>0</v>
      </c>
    </row>
    <row r="24" spans="1:64" ht="15.75" customHeight="1" x14ac:dyDescent="0.2">
      <c r="A24" s="132"/>
      <c r="B24" s="33" t="s">
        <v>121</v>
      </c>
      <c r="C24" s="34"/>
      <c r="D24" s="35"/>
      <c r="E24" s="34">
        <v>14</v>
      </c>
      <c r="F24" s="35"/>
      <c r="G24" s="34"/>
      <c r="H24" s="35"/>
      <c r="I24" s="34">
        <v>3</v>
      </c>
      <c r="J24" s="35"/>
      <c r="K24" s="34"/>
      <c r="L24" s="35"/>
      <c r="M24" s="34">
        <v>2</v>
      </c>
      <c r="N24" s="35"/>
      <c r="O24" s="34">
        <v>9</v>
      </c>
      <c r="P24" s="35"/>
      <c r="Q24" s="34">
        <v>5</v>
      </c>
      <c r="R24" s="35"/>
      <c r="S24" s="34">
        <v>34</v>
      </c>
      <c r="T24" s="35"/>
      <c r="U24" s="34">
        <v>5</v>
      </c>
      <c r="V24" s="35"/>
      <c r="W24" s="34">
        <v>2</v>
      </c>
      <c r="X24" s="35"/>
      <c r="Y24" s="34">
        <v>3</v>
      </c>
      <c r="Z24" s="35"/>
      <c r="AA24" s="34">
        <v>4</v>
      </c>
      <c r="AB24" s="35"/>
      <c r="AC24" s="34"/>
      <c r="AD24" s="35"/>
      <c r="AE24" s="34">
        <v>7</v>
      </c>
      <c r="AF24" s="35"/>
      <c r="AG24" s="34">
        <v>3</v>
      </c>
      <c r="AH24" s="35"/>
      <c r="AI24" s="34">
        <v>10</v>
      </c>
      <c r="AJ24" s="35"/>
      <c r="AK24" s="34">
        <v>12</v>
      </c>
      <c r="AL24" s="35"/>
      <c r="AM24" s="34">
        <v>2</v>
      </c>
      <c r="AN24" s="35"/>
      <c r="AO24" s="34"/>
      <c r="AP24" s="35"/>
      <c r="AQ24" s="34">
        <v>2</v>
      </c>
      <c r="AR24" s="35"/>
      <c r="AS24" s="34"/>
      <c r="AT24" s="35"/>
      <c r="AU24" s="34">
        <v>3</v>
      </c>
      <c r="AV24" s="35"/>
      <c r="AW24" s="34">
        <v>4</v>
      </c>
      <c r="AX24" s="35"/>
      <c r="AY24" s="34"/>
      <c r="AZ24" s="35"/>
      <c r="BA24" s="34"/>
      <c r="BB24" s="35"/>
      <c r="BC24" s="34">
        <v>1</v>
      </c>
      <c r="BD24" s="35"/>
      <c r="BE24" s="34"/>
      <c r="BF24" s="35"/>
      <c r="BG24" s="34"/>
      <c r="BH24" s="35"/>
      <c r="BI24" s="34"/>
      <c r="BJ24" s="35"/>
      <c r="BK24" s="34">
        <f t="shared" si="0"/>
        <v>125</v>
      </c>
      <c r="BL24" s="35">
        <f t="shared" si="0"/>
        <v>0</v>
      </c>
    </row>
    <row r="25" spans="1:6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>
        <v>2</v>
      </c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>
        <f t="shared" si="0"/>
        <v>0</v>
      </c>
      <c r="BL25" s="35">
        <f t="shared" si="0"/>
        <v>2</v>
      </c>
    </row>
    <row r="26" spans="1:6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>
        <f t="shared" si="0"/>
        <v>0</v>
      </c>
      <c r="BL26" s="38">
        <f t="shared" si="0"/>
        <v>0</v>
      </c>
    </row>
    <row r="27" spans="1:6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>
        <f t="shared" si="0"/>
        <v>0</v>
      </c>
      <c r="BL27" s="41">
        <f t="shared" si="0"/>
        <v>0</v>
      </c>
    </row>
    <row r="28" spans="1:6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>
        <f t="shared" si="0"/>
        <v>0</v>
      </c>
      <c r="BL28" s="35">
        <f t="shared" si="0"/>
        <v>0</v>
      </c>
    </row>
    <row r="29" spans="1:6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>
        <v>1</v>
      </c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>
        <v>2</v>
      </c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f t="shared" si="0"/>
        <v>3</v>
      </c>
      <c r="BL29" s="35">
        <f t="shared" si="0"/>
        <v>0</v>
      </c>
    </row>
    <row r="30" spans="1:6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f t="shared" si="0"/>
        <v>0</v>
      </c>
      <c r="BL30" s="35">
        <f t="shared" si="0"/>
        <v>0</v>
      </c>
    </row>
    <row r="31" spans="1:6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>
        <f t="shared" si="0"/>
        <v>0</v>
      </c>
      <c r="BL31" s="35">
        <f t="shared" si="0"/>
        <v>0</v>
      </c>
    </row>
    <row r="32" spans="1:6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>
        <v>1</v>
      </c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>
        <v>2</v>
      </c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>
        <f t="shared" si="0"/>
        <v>3</v>
      </c>
      <c r="BL32" s="35">
        <f t="shared" si="0"/>
        <v>0</v>
      </c>
    </row>
    <row r="33" spans="1:6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>
        <f t="shared" si="0"/>
        <v>0</v>
      </c>
      <c r="BL33" s="35">
        <f t="shared" si="0"/>
        <v>0</v>
      </c>
    </row>
    <row r="34" spans="1:6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>
        <f t="shared" si="0"/>
        <v>0</v>
      </c>
      <c r="BL34" s="38">
        <f t="shared" si="0"/>
        <v>0</v>
      </c>
    </row>
    <row r="35" spans="1:64" ht="15.75" customHeight="1" x14ac:dyDescent="0.2">
      <c r="A35" s="127" t="s">
        <v>67</v>
      </c>
      <c r="B35" s="39" t="s">
        <v>132</v>
      </c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>
        <v>2</v>
      </c>
      <c r="N35" s="41"/>
      <c r="O35" s="40"/>
      <c r="P35" s="41"/>
      <c r="Q35" s="40"/>
      <c r="R35" s="41"/>
      <c r="S35" s="40">
        <v>1</v>
      </c>
      <c r="T35" s="41"/>
      <c r="U35" s="40"/>
      <c r="V35" s="41"/>
      <c r="W35" s="40"/>
      <c r="X35" s="41"/>
      <c r="Y35" s="40"/>
      <c r="Z35" s="41"/>
      <c r="AA35" s="40"/>
      <c r="AB35" s="41"/>
      <c r="AC35" s="40"/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/>
      <c r="AT35" s="41"/>
      <c r="AU35" s="40"/>
      <c r="AV35" s="41"/>
      <c r="AW35" s="40"/>
      <c r="AX35" s="41"/>
      <c r="AY35" s="40"/>
      <c r="AZ35" s="41"/>
      <c r="BA35" s="40"/>
      <c r="BB35" s="41"/>
      <c r="BC35" s="40"/>
      <c r="BD35" s="41"/>
      <c r="BE35" s="40"/>
      <c r="BF35" s="41"/>
      <c r="BG35" s="40"/>
      <c r="BH35" s="41"/>
      <c r="BI35" s="40"/>
      <c r="BJ35" s="41"/>
      <c r="BK35" s="40">
        <f t="shared" si="0"/>
        <v>3</v>
      </c>
      <c r="BL35" s="41">
        <f t="shared" si="0"/>
        <v>0</v>
      </c>
    </row>
    <row r="36" spans="1:64" ht="15.75" customHeight="1" x14ac:dyDescent="0.2">
      <c r="A36" s="132"/>
      <c r="B36" s="33" t="s">
        <v>69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>
        <f t="shared" si="0"/>
        <v>0</v>
      </c>
      <c r="BL36" s="35">
        <f t="shared" si="0"/>
        <v>0</v>
      </c>
    </row>
    <row r="37" spans="1:64" ht="15.75" customHeight="1" x14ac:dyDescent="0.2">
      <c r="A37" s="132"/>
      <c r="B37" s="33" t="s">
        <v>70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>
        <f t="shared" si="0"/>
        <v>0</v>
      </c>
      <c r="BL37" s="35">
        <f t="shared" si="0"/>
        <v>0</v>
      </c>
    </row>
    <row r="38" spans="1:64" ht="15.75" customHeight="1" x14ac:dyDescent="0.2">
      <c r="A38" s="132"/>
      <c r="B38" s="33" t="s">
        <v>71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>
        <f t="shared" si="0"/>
        <v>0</v>
      </c>
      <c r="BL38" s="35">
        <f t="shared" si="0"/>
        <v>0</v>
      </c>
    </row>
    <row r="39" spans="1:64" ht="15.75" customHeight="1" x14ac:dyDescent="0.2">
      <c r="A39" s="132"/>
      <c r="B39" s="33" t="s">
        <v>72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>
        <f t="shared" si="0"/>
        <v>0</v>
      </c>
      <c r="BL39" s="35">
        <f t="shared" si="0"/>
        <v>0</v>
      </c>
    </row>
    <row r="40" spans="1:64" ht="15.75" customHeight="1" x14ac:dyDescent="0.2">
      <c r="A40" s="132"/>
      <c r="B40" s="33" t="s">
        <v>73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>
        <f t="shared" si="0"/>
        <v>0</v>
      </c>
      <c r="BL40" s="35">
        <f t="shared" si="0"/>
        <v>0</v>
      </c>
    </row>
    <row r="41" spans="1:64" ht="15.75" customHeight="1" x14ac:dyDescent="0.2">
      <c r="A41" s="132"/>
      <c r="B41" s="33" t="s">
        <v>74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>
        <f t="shared" si="0"/>
        <v>0</v>
      </c>
      <c r="BL41" s="35">
        <f t="shared" si="0"/>
        <v>0</v>
      </c>
    </row>
    <row r="42" spans="1:64" ht="15.75" customHeight="1" x14ac:dyDescent="0.2">
      <c r="A42" s="132"/>
      <c r="B42" s="33" t="s">
        <v>75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>
        <f t="shared" si="0"/>
        <v>0</v>
      </c>
      <c r="BL42" s="35">
        <f t="shared" si="0"/>
        <v>0</v>
      </c>
    </row>
    <row r="43" spans="1:64" ht="15.75" customHeight="1" x14ac:dyDescent="0.2">
      <c r="A43" s="132"/>
      <c r="B43" s="33" t="s">
        <v>76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>
        <f t="shared" si="0"/>
        <v>0</v>
      </c>
      <c r="BL43" s="35">
        <f t="shared" si="0"/>
        <v>0</v>
      </c>
    </row>
    <row r="44" spans="1:64" ht="15.75" customHeight="1" x14ac:dyDescent="0.2">
      <c r="A44" s="133"/>
      <c r="B44" s="33" t="s">
        <v>77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>
        <f t="shared" si="0"/>
        <v>0</v>
      </c>
      <c r="BL44" s="35">
        <f t="shared" si="0"/>
        <v>0</v>
      </c>
    </row>
    <row r="45" spans="1:64" ht="15.75" customHeight="1" x14ac:dyDescent="0.2"/>
    <row r="46" spans="1:64" ht="15.75" customHeight="1" x14ac:dyDescent="0.2"/>
    <row r="47" spans="1:64" ht="15.75" customHeight="1" x14ac:dyDescent="0.2"/>
    <row r="48" spans="1:6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5">
    <mergeCell ref="U2:V2"/>
    <mergeCell ref="W2:X2"/>
    <mergeCell ref="Y2:Z2"/>
    <mergeCell ref="AE2:AF2"/>
    <mergeCell ref="A35:A44"/>
    <mergeCell ref="BE2:B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M2:AN2"/>
    <mergeCell ref="AO2:AP2"/>
    <mergeCell ref="AQ2:AR2"/>
    <mergeCell ref="BG2:BH2"/>
    <mergeCell ref="BI2:BJ2"/>
    <mergeCell ref="BK2:BL2"/>
    <mergeCell ref="A4:A26"/>
    <mergeCell ref="A27:A34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A2:AB2"/>
    <mergeCell ref="AC2:AD2"/>
  </mergeCells>
  <pageMargins left="0.7" right="0.7" top="0.75" bottom="0.75" header="0" footer="0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4F31-88B3-497B-908C-3169CF425C8C}">
  <sheetPr>
    <tabColor rgb="FF92D050"/>
    <outlinePr summaryBelow="0" summaryRight="0"/>
  </sheetPr>
  <dimension ref="A1:L1001"/>
  <sheetViews>
    <sheetView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C70" sqref="C70:L72"/>
    </sheetView>
  </sheetViews>
  <sheetFormatPr defaultColWidth="12.5703125" defaultRowHeight="15" customHeight="1" x14ac:dyDescent="0.2"/>
  <cols>
    <col min="1" max="1" width="3.28515625" customWidth="1"/>
    <col min="2" max="2" width="40.140625" customWidth="1"/>
    <col min="3" max="12" width="6.85546875" customWidth="1"/>
  </cols>
  <sheetData>
    <row r="1" spans="1:12" ht="15.75" customHeight="1" x14ac:dyDescent="0.25">
      <c r="A1" s="1"/>
      <c r="B1" s="2" t="s">
        <v>0</v>
      </c>
      <c r="C1" s="140" t="s">
        <v>83</v>
      </c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5.75" customHeight="1" x14ac:dyDescent="0.2">
      <c r="A2" s="3"/>
      <c r="B2" s="4"/>
      <c r="C2" s="120" t="s">
        <v>98</v>
      </c>
      <c r="D2" s="121"/>
      <c r="E2" s="120" t="s">
        <v>99</v>
      </c>
      <c r="F2" s="121"/>
      <c r="G2" s="120" t="s">
        <v>220</v>
      </c>
      <c r="H2" s="121"/>
      <c r="I2" s="144" t="s">
        <v>227</v>
      </c>
      <c r="J2" s="145"/>
      <c r="K2" s="141" t="s">
        <v>82</v>
      </c>
      <c r="L2" s="119"/>
    </row>
    <row r="3" spans="1:12" ht="53.25" customHeight="1" thickBot="1" x14ac:dyDescent="0.25">
      <c r="A3" s="5"/>
      <c r="B3" s="6" t="s">
        <v>31</v>
      </c>
      <c r="C3" s="7" t="s">
        <v>32</v>
      </c>
      <c r="D3" s="8" t="s">
        <v>33</v>
      </c>
      <c r="E3" s="7" t="s">
        <v>32</v>
      </c>
      <c r="F3" s="8" t="s">
        <v>33</v>
      </c>
      <c r="G3" s="7" t="s">
        <v>32</v>
      </c>
      <c r="H3" s="8" t="s">
        <v>33</v>
      </c>
      <c r="I3" s="7" t="s">
        <v>32</v>
      </c>
      <c r="J3" s="8" t="s">
        <v>33</v>
      </c>
      <c r="K3" s="7" t="s">
        <v>32</v>
      </c>
      <c r="L3" s="8" t="s">
        <v>33</v>
      </c>
    </row>
    <row r="4" spans="1:12" ht="15.75" customHeight="1" x14ac:dyDescent="0.2">
      <c r="A4" s="115" t="s">
        <v>34</v>
      </c>
      <c r="B4" s="9" t="s">
        <v>35</v>
      </c>
      <c r="C4" s="10">
        <f>Cadzand!CE4</f>
        <v>16</v>
      </c>
      <c r="D4" s="11">
        <f>Cadzand!CF4</f>
        <v>0</v>
      </c>
      <c r="E4" s="10">
        <f>Oostkapelle!EG4</f>
        <v>39</v>
      </c>
      <c r="F4" s="11">
        <f>Oostkapelle!EH4</f>
        <v>0</v>
      </c>
      <c r="G4" s="10">
        <f>Westenschouwen!BK4</f>
        <v>28</v>
      </c>
      <c r="H4" s="11">
        <f>Westenschouwen!BL4</f>
        <v>0</v>
      </c>
      <c r="I4" s="10"/>
      <c r="J4" s="11"/>
      <c r="K4" s="10">
        <f t="shared" ref="K4:K35" si="0">C4+E4+G4+I4</f>
        <v>83</v>
      </c>
      <c r="L4" s="11">
        <f t="shared" ref="L4:L35" si="1">D4+F4+H4+J4</f>
        <v>0</v>
      </c>
    </row>
    <row r="5" spans="1:12" ht="15.75" customHeight="1" x14ac:dyDescent="0.2">
      <c r="A5" s="113"/>
      <c r="B5" s="12" t="s">
        <v>36</v>
      </c>
      <c r="C5" s="13">
        <f>Cadzand!CE5</f>
        <v>49</v>
      </c>
      <c r="D5" s="14">
        <f>Cadzand!CF5</f>
        <v>5</v>
      </c>
      <c r="E5" s="13">
        <f>Oostkapelle!EG5</f>
        <v>19</v>
      </c>
      <c r="F5" s="14">
        <f>Oostkapelle!EH5</f>
        <v>0</v>
      </c>
      <c r="G5" s="13">
        <f>Westenschouwen!BK5</f>
        <v>0</v>
      </c>
      <c r="H5" s="14">
        <f>Westenschouwen!BL5</f>
        <v>0</v>
      </c>
      <c r="I5" s="13"/>
      <c r="J5" s="14"/>
      <c r="K5" s="13">
        <f t="shared" si="0"/>
        <v>68</v>
      </c>
      <c r="L5" s="14">
        <f t="shared" si="1"/>
        <v>5</v>
      </c>
    </row>
    <row r="6" spans="1:12" ht="15.75" customHeight="1" x14ac:dyDescent="0.2">
      <c r="A6" s="113"/>
      <c r="B6" s="12" t="s">
        <v>37</v>
      </c>
      <c r="C6" s="13">
        <f>Cadzand!CE6</f>
        <v>190</v>
      </c>
      <c r="D6" s="14">
        <f>Cadzand!CF6</f>
        <v>32</v>
      </c>
      <c r="E6" s="13">
        <f>Oostkapelle!EG6</f>
        <v>126</v>
      </c>
      <c r="F6" s="14">
        <f>Oostkapelle!EH6</f>
        <v>18</v>
      </c>
      <c r="G6" s="13">
        <f>Westenschouwen!BK6</f>
        <v>13</v>
      </c>
      <c r="H6" s="14">
        <f>Westenschouwen!BL6</f>
        <v>3</v>
      </c>
      <c r="I6" s="13"/>
      <c r="J6" s="14"/>
      <c r="K6" s="13">
        <f t="shared" si="0"/>
        <v>329</v>
      </c>
      <c r="L6" s="14">
        <f t="shared" si="1"/>
        <v>53</v>
      </c>
    </row>
    <row r="7" spans="1:12" ht="15.75" customHeight="1" x14ac:dyDescent="0.2">
      <c r="A7" s="113"/>
      <c r="B7" s="12" t="s">
        <v>38</v>
      </c>
      <c r="C7" s="13">
        <f>Cadzand!CE7</f>
        <v>953</v>
      </c>
      <c r="D7" s="14">
        <f>Cadzand!CF7</f>
        <v>1</v>
      </c>
      <c r="E7" s="13">
        <f>Oostkapelle!EG7</f>
        <v>3954</v>
      </c>
      <c r="F7" s="14">
        <f>Oostkapelle!EH7</f>
        <v>0</v>
      </c>
      <c r="G7" s="13">
        <f>Westenschouwen!BK7</f>
        <v>1198</v>
      </c>
      <c r="H7" s="14">
        <f>Westenschouwen!BL7</f>
        <v>2</v>
      </c>
      <c r="I7" s="13"/>
      <c r="J7" s="14"/>
      <c r="K7" s="13">
        <f t="shared" si="0"/>
        <v>6105</v>
      </c>
      <c r="L7" s="14">
        <f t="shared" si="1"/>
        <v>3</v>
      </c>
    </row>
    <row r="8" spans="1:12" ht="15.75" customHeight="1" x14ac:dyDescent="0.2">
      <c r="A8" s="113"/>
      <c r="B8" s="12" t="s">
        <v>39</v>
      </c>
      <c r="C8" s="13">
        <f>Cadzand!CE8</f>
        <v>554</v>
      </c>
      <c r="D8" s="14">
        <f>Cadzand!CF8</f>
        <v>0</v>
      </c>
      <c r="E8" s="13">
        <f>Oostkapelle!EG8</f>
        <v>1063</v>
      </c>
      <c r="F8" s="14">
        <f>Oostkapelle!EH8</f>
        <v>0</v>
      </c>
      <c r="G8" s="13">
        <f>Westenschouwen!BK8</f>
        <v>182</v>
      </c>
      <c r="H8" s="14">
        <f>Westenschouwen!BL8</f>
        <v>0</v>
      </c>
      <c r="I8" s="13"/>
      <c r="J8" s="14"/>
      <c r="K8" s="13">
        <f t="shared" si="0"/>
        <v>1799</v>
      </c>
      <c r="L8" s="14">
        <f t="shared" si="1"/>
        <v>0</v>
      </c>
    </row>
    <row r="9" spans="1:12" ht="15.75" customHeight="1" x14ac:dyDescent="0.2">
      <c r="A9" s="113"/>
      <c r="B9" s="12" t="s">
        <v>40</v>
      </c>
      <c r="C9" s="13">
        <f>Cadzand!CE9</f>
        <v>126</v>
      </c>
      <c r="D9" s="14">
        <f>Cadzand!CF9</f>
        <v>0</v>
      </c>
      <c r="E9" s="13">
        <f>Oostkapelle!EG9</f>
        <v>240</v>
      </c>
      <c r="F9" s="14">
        <f>Oostkapelle!EH9</f>
        <v>0</v>
      </c>
      <c r="G9" s="13">
        <f>Westenschouwen!BK9</f>
        <v>144</v>
      </c>
      <c r="H9" s="14">
        <f>Westenschouwen!BL9</f>
        <v>0</v>
      </c>
      <c r="I9" s="13"/>
      <c r="J9" s="14"/>
      <c r="K9" s="13">
        <f t="shared" si="0"/>
        <v>510</v>
      </c>
      <c r="L9" s="14">
        <f t="shared" si="1"/>
        <v>0</v>
      </c>
    </row>
    <row r="10" spans="1:12" ht="15.75" customHeight="1" x14ac:dyDescent="0.2">
      <c r="A10" s="113"/>
      <c r="B10" s="12" t="s">
        <v>41</v>
      </c>
      <c r="C10" s="13">
        <f>Cadzand!CE10</f>
        <v>355</v>
      </c>
      <c r="D10" s="14">
        <f>Cadzand!CF10</f>
        <v>0</v>
      </c>
      <c r="E10" s="13">
        <f>Oostkapelle!EG10</f>
        <v>612</v>
      </c>
      <c r="F10" s="14">
        <f>Oostkapelle!EH10</f>
        <v>0</v>
      </c>
      <c r="G10" s="13">
        <f>Westenschouwen!BK10</f>
        <v>255</v>
      </c>
      <c r="H10" s="14">
        <f>Westenschouwen!BL10</f>
        <v>0</v>
      </c>
      <c r="I10" s="13"/>
      <c r="J10" s="14"/>
      <c r="K10" s="13">
        <f t="shared" si="0"/>
        <v>1222</v>
      </c>
      <c r="L10" s="14">
        <f t="shared" si="1"/>
        <v>0</v>
      </c>
    </row>
    <row r="11" spans="1:12" ht="15.75" customHeight="1" x14ac:dyDescent="0.2">
      <c r="A11" s="113"/>
      <c r="B11" s="12" t="s">
        <v>42</v>
      </c>
      <c r="C11" s="13">
        <f>Cadzand!CE11</f>
        <v>0</v>
      </c>
      <c r="D11" s="14">
        <f>Cadzand!CF11</f>
        <v>0</v>
      </c>
      <c r="E11" s="13">
        <f>Oostkapelle!EG11</f>
        <v>1</v>
      </c>
      <c r="F11" s="14">
        <f>Oostkapelle!EH11</f>
        <v>0</v>
      </c>
      <c r="G11" s="13">
        <f>Westenschouwen!BK11</f>
        <v>0</v>
      </c>
      <c r="H11" s="14">
        <f>Westenschouwen!BL11</f>
        <v>0</v>
      </c>
      <c r="I11" s="13"/>
      <c r="J11" s="14"/>
      <c r="K11" s="13">
        <f t="shared" si="0"/>
        <v>1</v>
      </c>
      <c r="L11" s="14">
        <f t="shared" si="1"/>
        <v>0</v>
      </c>
    </row>
    <row r="12" spans="1:12" ht="15.75" customHeight="1" x14ac:dyDescent="0.2">
      <c r="A12" s="113"/>
      <c r="B12" s="12" t="s">
        <v>43</v>
      </c>
      <c r="C12" s="13">
        <f>Cadzand!CE12</f>
        <v>15</v>
      </c>
      <c r="D12" s="14">
        <f>Cadzand!CF12</f>
        <v>0</v>
      </c>
      <c r="E12" s="13">
        <f>Oostkapelle!EG12</f>
        <v>1</v>
      </c>
      <c r="F12" s="14">
        <f>Oostkapelle!EH12</f>
        <v>0</v>
      </c>
      <c r="G12" s="13">
        <f>Westenschouwen!BK12</f>
        <v>3</v>
      </c>
      <c r="H12" s="14">
        <f>Westenschouwen!BL12</f>
        <v>0</v>
      </c>
      <c r="I12" s="13"/>
      <c r="J12" s="14"/>
      <c r="K12" s="13">
        <f t="shared" si="0"/>
        <v>19</v>
      </c>
      <c r="L12" s="14">
        <f t="shared" si="1"/>
        <v>0</v>
      </c>
    </row>
    <row r="13" spans="1:12" ht="15.75" customHeight="1" x14ac:dyDescent="0.2">
      <c r="A13" s="113"/>
      <c r="B13" s="12" t="s">
        <v>44</v>
      </c>
      <c r="C13" s="13">
        <f>Cadzand!CE13</f>
        <v>10</v>
      </c>
      <c r="D13" s="14">
        <f>Cadzand!CF13</f>
        <v>0</v>
      </c>
      <c r="E13" s="13">
        <f>Oostkapelle!EG13</f>
        <v>0</v>
      </c>
      <c r="F13" s="14">
        <f>Oostkapelle!EH13</f>
        <v>0</v>
      </c>
      <c r="G13" s="13">
        <f>Westenschouwen!BK13</f>
        <v>0</v>
      </c>
      <c r="H13" s="14">
        <f>Westenschouwen!BL13</f>
        <v>0</v>
      </c>
      <c r="I13" s="13"/>
      <c r="J13" s="14"/>
      <c r="K13" s="13">
        <f t="shared" si="0"/>
        <v>10</v>
      </c>
      <c r="L13" s="14">
        <f t="shared" si="1"/>
        <v>0</v>
      </c>
    </row>
    <row r="14" spans="1:12" ht="15.75" customHeight="1" x14ac:dyDescent="0.2">
      <c r="A14" s="113"/>
      <c r="B14" s="12" t="s">
        <v>45</v>
      </c>
      <c r="C14" s="13">
        <f>Cadzand!CE14</f>
        <v>76</v>
      </c>
      <c r="D14" s="14">
        <f>Cadzand!CF14</f>
        <v>5</v>
      </c>
      <c r="E14" s="13">
        <f>Oostkapelle!EG14</f>
        <v>44</v>
      </c>
      <c r="F14" s="14">
        <f>Oostkapelle!EH14</f>
        <v>102</v>
      </c>
      <c r="G14" s="13">
        <f>Westenschouwen!BK14</f>
        <v>3</v>
      </c>
      <c r="H14" s="14">
        <f>Westenschouwen!BL14</f>
        <v>1</v>
      </c>
      <c r="I14" s="13"/>
      <c r="J14" s="14"/>
      <c r="K14" s="13">
        <f t="shared" si="0"/>
        <v>123</v>
      </c>
      <c r="L14" s="14">
        <f t="shared" si="1"/>
        <v>108</v>
      </c>
    </row>
    <row r="15" spans="1:12" ht="15.75" customHeight="1" x14ac:dyDescent="0.2">
      <c r="A15" s="113"/>
      <c r="B15" s="12" t="s">
        <v>46</v>
      </c>
      <c r="C15" s="13">
        <f>Cadzand!CE15</f>
        <v>360</v>
      </c>
      <c r="D15" s="14">
        <f>Cadzand!CF15</f>
        <v>3</v>
      </c>
      <c r="E15" s="13">
        <f>Oostkapelle!EG15</f>
        <v>582</v>
      </c>
      <c r="F15" s="14">
        <f>Oostkapelle!EH15</f>
        <v>0</v>
      </c>
      <c r="G15" s="13">
        <f>Westenschouwen!BK15</f>
        <v>220</v>
      </c>
      <c r="H15" s="14">
        <f>Westenschouwen!BL15</f>
        <v>0</v>
      </c>
      <c r="I15" s="13"/>
      <c r="J15" s="14"/>
      <c r="K15" s="13">
        <f t="shared" si="0"/>
        <v>1162</v>
      </c>
      <c r="L15" s="14">
        <f t="shared" si="1"/>
        <v>3</v>
      </c>
    </row>
    <row r="16" spans="1:12" ht="15.75" customHeight="1" x14ac:dyDescent="0.2">
      <c r="A16" s="113"/>
      <c r="B16" s="12" t="s">
        <v>47</v>
      </c>
      <c r="C16" s="13">
        <f>Cadzand!CE16</f>
        <v>13</v>
      </c>
      <c r="D16" s="14">
        <f>Cadzand!CF16</f>
        <v>0</v>
      </c>
      <c r="E16" s="13">
        <f>Oostkapelle!EG16</f>
        <v>13</v>
      </c>
      <c r="F16" s="14">
        <f>Oostkapelle!EH16</f>
        <v>0</v>
      </c>
      <c r="G16" s="13">
        <f>Westenschouwen!BK16</f>
        <v>0</v>
      </c>
      <c r="H16" s="14">
        <f>Westenschouwen!BL16</f>
        <v>0</v>
      </c>
      <c r="I16" s="13"/>
      <c r="J16" s="14"/>
      <c r="K16" s="13">
        <f t="shared" si="0"/>
        <v>26</v>
      </c>
      <c r="L16" s="14">
        <f t="shared" si="1"/>
        <v>0</v>
      </c>
    </row>
    <row r="17" spans="1:12" ht="15.75" customHeight="1" x14ac:dyDescent="0.2">
      <c r="A17" s="113"/>
      <c r="B17" s="12" t="s">
        <v>48</v>
      </c>
      <c r="C17" s="13">
        <f>Cadzand!CE17</f>
        <v>6</v>
      </c>
      <c r="D17" s="14">
        <f>Cadzand!CF17</f>
        <v>0</v>
      </c>
      <c r="E17" s="13">
        <f>Oostkapelle!EG17</f>
        <v>0</v>
      </c>
      <c r="F17" s="14">
        <f>Oostkapelle!EH17</f>
        <v>0</v>
      </c>
      <c r="G17" s="13">
        <f>Westenschouwen!BK17</f>
        <v>2</v>
      </c>
      <c r="H17" s="14">
        <f>Westenschouwen!BL17</f>
        <v>0</v>
      </c>
      <c r="I17" s="13"/>
      <c r="J17" s="14"/>
      <c r="K17" s="13">
        <f t="shared" si="0"/>
        <v>8</v>
      </c>
      <c r="L17" s="14">
        <f t="shared" si="1"/>
        <v>0</v>
      </c>
    </row>
    <row r="18" spans="1:12" ht="15.75" customHeight="1" x14ac:dyDescent="0.2">
      <c r="A18" s="113"/>
      <c r="B18" s="12" t="s">
        <v>49</v>
      </c>
      <c r="C18" s="13">
        <f>Cadzand!CE18</f>
        <v>147</v>
      </c>
      <c r="D18" s="14">
        <f>Cadzand!CF18</f>
        <v>0</v>
      </c>
      <c r="E18" s="13">
        <f>Oostkapelle!EG18</f>
        <v>52</v>
      </c>
      <c r="F18" s="14">
        <f>Oostkapelle!EH18</f>
        <v>0</v>
      </c>
      <c r="G18" s="13">
        <f>Westenschouwen!BK18</f>
        <v>44</v>
      </c>
      <c r="H18" s="14">
        <f>Westenschouwen!BL18</f>
        <v>0</v>
      </c>
      <c r="I18" s="13"/>
      <c r="J18" s="14"/>
      <c r="K18" s="13">
        <f t="shared" si="0"/>
        <v>243</v>
      </c>
      <c r="L18" s="14">
        <f t="shared" si="1"/>
        <v>0</v>
      </c>
    </row>
    <row r="19" spans="1:12" ht="15.75" customHeight="1" x14ac:dyDescent="0.2">
      <c r="A19" s="113"/>
      <c r="B19" s="12" t="s">
        <v>50</v>
      </c>
      <c r="C19" s="13">
        <f>Cadzand!CE19</f>
        <v>61</v>
      </c>
      <c r="D19" s="14">
        <f>Cadzand!CF19</f>
        <v>0</v>
      </c>
      <c r="E19" s="13">
        <f>Oostkapelle!EG19</f>
        <v>0</v>
      </c>
      <c r="F19" s="14">
        <f>Oostkapelle!EH19</f>
        <v>0</v>
      </c>
      <c r="G19" s="13">
        <f>Westenschouwen!BK19</f>
        <v>0</v>
      </c>
      <c r="H19" s="14">
        <f>Westenschouwen!BL19</f>
        <v>0</v>
      </c>
      <c r="I19" s="13"/>
      <c r="J19" s="14"/>
      <c r="K19" s="13">
        <f t="shared" si="0"/>
        <v>61</v>
      </c>
      <c r="L19" s="14">
        <f t="shared" si="1"/>
        <v>0</v>
      </c>
    </row>
    <row r="20" spans="1:12" ht="15.75" customHeight="1" x14ac:dyDescent="0.2">
      <c r="A20" s="113"/>
      <c r="B20" s="12" t="s">
        <v>51</v>
      </c>
      <c r="C20" s="13">
        <f>Cadzand!CE20</f>
        <v>55</v>
      </c>
      <c r="D20" s="14">
        <f>Cadzand!CF20</f>
        <v>0</v>
      </c>
      <c r="E20" s="13">
        <f>Oostkapelle!EG20</f>
        <v>8</v>
      </c>
      <c r="F20" s="14">
        <f>Oostkapelle!EH20</f>
        <v>0</v>
      </c>
      <c r="G20" s="13">
        <f>Westenschouwen!BK20</f>
        <v>4</v>
      </c>
      <c r="H20" s="14">
        <f>Westenschouwen!BL20</f>
        <v>0</v>
      </c>
      <c r="I20" s="13"/>
      <c r="J20" s="14"/>
      <c r="K20" s="13">
        <f t="shared" si="0"/>
        <v>67</v>
      </c>
      <c r="L20" s="14">
        <f t="shared" si="1"/>
        <v>0</v>
      </c>
    </row>
    <row r="21" spans="1:12" ht="15.75" customHeight="1" x14ac:dyDescent="0.2">
      <c r="A21" s="113"/>
      <c r="B21" s="12" t="s">
        <v>52</v>
      </c>
      <c r="C21" s="13">
        <f>Cadzand!CE21</f>
        <v>8</v>
      </c>
      <c r="D21" s="14">
        <f>Cadzand!CF21</f>
        <v>0</v>
      </c>
      <c r="E21" s="13">
        <f>Oostkapelle!EG21</f>
        <v>24</v>
      </c>
      <c r="F21" s="14">
        <f>Oostkapelle!EH21</f>
        <v>1</v>
      </c>
      <c r="G21" s="13">
        <f>Westenschouwen!BK21</f>
        <v>0</v>
      </c>
      <c r="H21" s="14">
        <f>Westenschouwen!BL21</f>
        <v>0</v>
      </c>
      <c r="I21" s="13"/>
      <c r="J21" s="14"/>
      <c r="K21" s="13">
        <f t="shared" si="0"/>
        <v>32</v>
      </c>
      <c r="L21" s="14">
        <f t="shared" si="1"/>
        <v>1</v>
      </c>
    </row>
    <row r="22" spans="1:12" ht="15.75" customHeight="1" x14ac:dyDescent="0.2">
      <c r="A22" s="113"/>
      <c r="B22" s="12" t="s">
        <v>53</v>
      </c>
      <c r="C22" s="13">
        <f>Cadzand!CE22</f>
        <v>0</v>
      </c>
      <c r="D22" s="14">
        <f>Cadzand!CF22</f>
        <v>0</v>
      </c>
      <c r="E22" s="13">
        <f>Oostkapelle!EG22</f>
        <v>2</v>
      </c>
      <c r="F22" s="14">
        <f>Oostkapelle!EH22</f>
        <v>0</v>
      </c>
      <c r="G22" s="13">
        <f>Westenschouwen!BK22</f>
        <v>1</v>
      </c>
      <c r="H22" s="14">
        <f>Westenschouwen!BL22</f>
        <v>0</v>
      </c>
      <c r="I22" s="13"/>
      <c r="J22" s="14"/>
      <c r="K22" s="13">
        <f t="shared" si="0"/>
        <v>3</v>
      </c>
      <c r="L22" s="14">
        <f t="shared" si="1"/>
        <v>0</v>
      </c>
    </row>
    <row r="23" spans="1:12" ht="15.75" customHeight="1" x14ac:dyDescent="0.2">
      <c r="A23" s="113"/>
      <c r="B23" s="12" t="s">
        <v>54</v>
      </c>
      <c r="C23" s="13">
        <f>Cadzand!CE23</f>
        <v>1</v>
      </c>
      <c r="D23" s="14">
        <f>Cadzand!CF23</f>
        <v>0</v>
      </c>
      <c r="E23" s="13">
        <f>Oostkapelle!EG23</f>
        <v>1</v>
      </c>
      <c r="F23" s="14">
        <f>Oostkapelle!EH23</f>
        <v>0</v>
      </c>
      <c r="G23" s="13">
        <f>Westenschouwen!BK23</f>
        <v>0</v>
      </c>
      <c r="H23" s="14">
        <f>Westenschouwen!BL23</f>
        <v>0</v>
      </c>
      <c r="I23" s="13"/>
      <c r="J23" s="14"/>
      <c r="K23" s="13">
        <f t="shared" si="0"/>
        <v>2</v>
      </c>
      <c r="L23" s="14">
        <f t="shared" si="1"/>
        <v>0</v>
      </c>
    </row>
    <row r="24" spans="1:12" ht="15.75" customHeight="1" x14ac:dyDescent="0.2">
      <c r="A24" s="113"/>
      <c r="B24" s="12" t="s">
        <v>55</v>
      </c>
      <c r="C24" s="13">
        <f>Cadzand!CE24</f>
        <v>20</v>
      </c>
      <c r="D24" s="14">
        <f>Cadzand!CF24</f>
        <v>0</v>
      </c>
      <c r="E24" s="13">
        <f>Oostkapelle!EG24</f>
        <v>0</v>
      </c>
      <c r="F24" s="14">
        <f>Oostkapelle!EH24</f>
        <v>0</v>
      </c>
      <c r="G24" s="13">
        <f>Westenschouwen!BK24</f>
        <v>1</v>
      </c>
      <c r="H24" s="14">
        <f>Westenschouwen!BL24</f>
        <v>0</v>
      </c>
      <c r="I24" s="13"/>
      <c r="J24" s="14"/>
      <c r="K24" s="13">
        <f t="shared" si="0"/>
        <v>21</v>
      </c>
      <c r="L24" s="14">
        <f t="shared" si="1"/>
        <v>0</v>
      </c>
    </row>
    <row r="25" spans="1:12" ht="15.75" customHeight="1" x14ac:dyDescent="0.2">
      <c r="A25" s="113"/>
      <c r="B25" s="12" t="s">
        <v>56</v>
      </c>
      <c r="C25" s="13">
        <f>Cadzand!CE25</f>
        <v>0</v>
      </c>
      <c r="D25" s="14">
        <f>Cadzand!CF25</f>
        <v>2</v>
      </c>
      <c r="E25" s="13">
        <f>Oostkapelle!EG25</f>
        <v>1</v>
      </c>
      <c r="F25" s="14">
        <f>Oostkapelle!EH25</f>
        <v>0</v>
      </c>
      <c r="G25" s="13">
        <f>Westenschouwen!BK25</f>
        <v>2</v>
      </c>
      <c r="H25" s="14">
        <f>Westenschouwen!BL25</f>
        <v>0</v>
      </c>
      <c r="I25" s="13"/>
      <c r="J25" s="14"/>
      <c r="K25" s="13">
        <f t="shared" si="0"/>
        <v>3</v>
      </c>
      <c r="L25" s="14">
        <f t="shared" si="1"/>
        <v>2</v>
      </c>
    </row>
    <row r="26" spans="1:12" ht="15.75" customHeight="1" thickBot="1" x14ac:dyDescent="0.25">
      <c r="A26" s="114"/>
      <c r="B26" s="15" t="s">
        <v>57</v>
      </c>
      <c r="C26" s="16">
        <f>Cadzand!CE26</f>
        <v>0</v>
      </c>
      <c r="D26" s="17">
        <f>Cadzand!CF26</f>
        <v>0</v>
      </c>
      <c r="E26" s="16">
        <f>Oostkapelle!EG26</f>
        <v>0</v>
      </c>
      <c r="F26" s="17">
        <f>Oostkapelle!EH26</f>
        <v>0</v>
      </c>
      <c r="G26" s="16">
        <f>Westenschouwen!BK26</f>
        <v>0</v>
      </c>
      <c r="H26" s="17">
        <f>Westenschouwen!BL26</f>
        <v>0</v>
      </c>
      <c r="I26" s="16"/>
      <c r="J26" s="17"/>
      <c r="K26" s="16">
        <f t="shared" si="0"/>
        <v>0</v>
      </c>
      <c r="L26" s="17">
        <f t="shared" si="1"/>
        <v>0</v>
      </c>
    </row>
    <row r="27" spans="1:12" ht="15.75" customHeight="1" x14ac:dyDescent="0.2">
      <c r="A27" s="112" t="s">
        <v>58</v>
      </c>
      <c r="B27" s="18" t="s">
        <v>59</v>
      </c>
      <c r="C27" s="19">
        <f>Cadzand!CE27</f>
        <v>0</v>
      </c>
      <c r="D27" s="20">
        <f>Cadzand!CF27</f>
        <v>0</v>
      </c>
      <c r="E27" s="19">
        <f>Oostkapelle!EG27</f>
        <v>0</v>
      </c>
      <c r="F27" s="20">
        <f>Oostkapelle!EH27</f>
        <v>0</v>
      </c>
      <c r="G27" s="19">
        <f>Westenschouwen!BK27</f>
        <v>0</v>
      </c>
      <c r="H27" s="20">
        <f>Westenschouwen!BL27</f>
        <v>0</v>
      </c>
      <c r="I27" s="19"/>
      <c r="J27" s="20"/>
      <c r="K27" s="19">
        <f t="shared" si="0"/>
        <v>0</v>
      </c>
      <c r="L27" s="20">
        <f t="shared" si="1"/>
        <v>0</v>
      </c>
    </row>
    <row r="28" spans="1:12" ht="15.75" customHeight="1" x14ac:dyDescent="0.2">
      <c r="A28" s="113"/>
      <c r="B28" s="12" t="s">
        <v>60</v>
      </c>
      <c r="C28" s="13">
        <f>Cadzand!CE28</f>
        <v>2</v>
      </c>
      <c r="D28" s="14">
        <f>Cadzand!CF28</f>
        <v>0</v>
      </c>
      <c r="E28" s="13">
        <f>Oostkapelle!EG28</f>
        <v>15</v>
      </c>
      <c r="F28" s="14">
        <f>Oostkapelle!EH28</f>
        <v>0</v>
      </c>
      <c r="G28" s="13">
        <f>Westenschouwen!BK28</f>
        <v>1</v>
      </c>
      <c r="H28" s="14">
        <f>Westenschouwen!BL28</f>
        <v>0</v>
      </c>
      <c r="I28" s="13"/>
      <c r="J28" s="14"/>
      <c r="K28" s="13">
        <f t="shared" si="0"/>
        <v>18</v>
      </c>
      <c r="L28" s="14">
        <f t="shared" si="1"/>
        <v>0</v>
      </c>
    </row>
    <row r="29" spans="1:12" ht="15.75" customHeight="1" x14ac:dyDescent="0.2">
      <c r="A29" s="113"/>
      <c r="B29" s="12" t="s">
        <v>61</v>
      </c>
      <c r="C29" s="13">
        <f>Cadzand!CE29</f>
        <v>3</v>
      </c>
      <c r="D29" s="14">
        <f>Cadzand!CF29</f>
        <v>0</v>
      </c>
      <c r="E29" s="13">
        <f>Oostkapelle!EG29</f>
        <v>0</v>
      </c>
      <c r="F29" s="14">
        <f>Oostkapelle!EH29</f>
        <v>0</v>
      </c>
      <c r="G29" s="13">
        <f>Westenschouwen!BK29</f>
        <v>0</v>
      </c>
      <c r="H29" s="14">
        <f>Westenschouwen!BL29</f>
        <v>0</v>
      </c>
      <c r="I29" s="13"/>
      <c r="J29" s="14"/>
      <c r="K29" s="13">
        <f t="shared" si="0"/>
        <v>3</v>
      </c>
      <c r="L29" s="14">
        <f t="shared" si="1"/>
        <v>0</v>
      </c>
    </row>
    <row r="30" spans="1:12" ht="15.75" customHeight="1" x14ac:dyDescent="0.2">
      <c r="A30" s="113"/>
      <c r="B30" s="12" t="s">
        <v>62</v>
      </c>
      <c r="C30" s="13">
        <f>Cadzand!CE30</f>
        <v>2</v>
      </c>
      <c r="D30" s="14">
        <f>Cadzand!CF30</f>
        <v>0</v>
      </c>
      <c r="E30" s="13">
        <f>Oostkapelle!EG30</f>
        <v>1</v>
      </c>
      <c r="F30" s="14">
        <f>Oostkapelle!EH30</f>
        <v>0</v>
      </c>
      <c r="G30" s="13">
        <f>Westenschouwen!BK30</f>
        <v>7</v>
      </c>
      <c r="H30" s="14">
        <f>Westenschouwen!BL30</f>
        <v>0</v>
      </c>
      <c r="I30" s="13"/>
      <c r="J30" s="14"/>
      <c r="K30" s="13">
        <f t="shared" si="0"/>
        <v>10</v>
      </c>
      <c r="L30" s="14">
        <f t="shared" si="1"/>
        <v>0</v>
      </c>
    </row>
    <row r="31" spans="1:12" ht="15.75" customHeight="1" x14ac:dyDescent="0.2">
      <c r="A31" s="113"/>
      <c r="B31" s="12" t="s">
        <v>63</v>
      </c>
      <c r="C31" s="13">
        <f>Cadzand!CE31</f>
        <v>20</v>
      </c>
      <c r="D31" s="14">
        <f>Cadzand!CF31</f>
        <v>0</v>
      </c>
      <c r="E31" s="13">
        <f>Oostkapelle!EG31</f>
        <v>5</v>
      </c>
      <c r="F31" s="14">
        <f>Oostkapelle!EH31</f>
        <v>0</v>
      </c>
      <c r="G31" s="13">
        <f>Westenschouwen!BK31</f>
        <v>1</v>
      </c>
      <c r="H31" s="14">
        <f>Westenschouwen!BL31</f>
        <v>0</v>
      </c>
      <c r="I31" s="13"/>
      <c r="J31" s="14"/>
      <c r="K31" s="13">
        <f t="shared" si="0"/>
        <v>26</v>
      </c>
      <c r="L31" s="14">
        <f t="shared" si="1"/>
        <v>0</v>
      </c>
    </row>
    <row r="32" spans="1:12" ht="15.75" customHeight="1" x14ac:dyDescent="0.2">
      <c r="A32" s="113"/>
      <c r="B32" s="12" t="s">
        <v>64</v>
      </c>
      <c r="C32" s="13">
        <f>Cadzand!CE32</f>
        <v>0</v>
      </c>
      <c r="D32" s="14">
        <f>Cadzand!CF32</f>
        <v>0</v>
      </c>
      <c r="E32" s="13">
        <f>Oostkapelle!EG32</f>
        <v>0</v>
      </c>
      <c r="F32" s="14">
        <f>Oostkapelle!EH32</f>
        <v>0</v>
      </c>
      <c r="G32" s="13">
        <f>Westenschouwen!BK32</f>
        <v>0</v>
      </c>
      <c r="H32" s="14">
        <f>Westenschouwen!BL32</f>
        <v>0</v>
      </c>
      <c r="I32" s="13"/>
      <c r="J32" s="14"/>
      <c r="K32" s="13">
        <f t="shared" si="0"/>
        <v>0</v>
      </c>
      <c r="L32" s="14">
        <f t="shared" si="1"/>
        <v>0</v>
      </c>
    </row>
    <row r="33" spans="1:12" ht="15.75" customHeight="1" x14ac:dyDescent="0.2">
      <c r="A33" s="113"/>
      <c r="B33" s="12" t="s">
        <v>65</v>
      </c>
      <c r="C33" s="13">
        <f>Cadzand!CE33</f>
        <v>5</v>
      </c>
      <c r="D33" s="14">
        <f>Cadzand!CF33</f>
        <v>0</v>
      </c>
      <c r="E33" s="13">
        <f>Oostkapelle!EG33</f>
        <v>3</v>
      </c>
      <c r="F33" s="14">
        <f>Oostkapelle!EH33</f>
        <v>0</v>
      </c>
      <c r="G33" s="13">
        <f>Westenschouwen!BK33</f>
        <v>0</v>
      </c>
      <c r="H33" s="14">
        <f>Westenschouwen!BL33</f>
        <v>0</v>
      </c>
      <c r="I33" s="13"/>
      <c r="J33" s="14"/>
      <c r="K33" s="13">
        <f t="shared" si="0"/>
        <v>8</v>
      </c>
      <c r="L33" s="14">
        <f t="shared" si="1"/>
        <v>0</v>
      </c>
    </row>
    <row r="34" spans="1:12" ht="20.25" customHeight="1" thickBot="1" x14ac:dyDescent="0.25">
      <c r="A34" s="114"/>
      <c r="B34" s="15" t="s">
        <v>66</v>
      </c>
      <c r="C34" s="16">
        <f>Cadzand!CE34</f>
        <v>2</v>
      </c>
      <c r="D34" s="17">
        <f>Cadzand!CF34</f>
        <v>0</v>
      </c>
      <c r="E34" s="16">
        <f>Oostkapelle!EG34</f>
        <v>3</v>
      </c>
      <c r="F34" s="17">
        <f>Oostkapelle!EH34</f>
        <v>0</v>
      </c>
      <c r="G34" s="16">
        <f>Westenschouwen!BK34</f>
        <v>3</v>
      </c>
      <c r="H34" s="17">
        <f>Westenschouwen!BL34</f>
        <v>0</v>
      </c>
      <c r="I34" s="16"/>
      <c r="J34" s="17"/>
      <c r="K34" s="16">
        <f t="shared" si="0"/>
        <v>8</v>
      </c>
      <c r="L34" s="17">
        <f t="shared" si="1"/>
        <v>0</v>
      </c>
    </row>
    <row r="35" spans="1:12" ht="15.75" customHeight="1" x14ac:dyDescent="0.2">
      <c r="A35" s="112" t="s">
        <v>67</v>
      </c>
      <c r="B35" s="39" t="s">
        <v>132</v>
      </c>
      <c r="C35" s="19">
        <f>Cadzand!CE35</f>
        <v>0</v>
      </c>
      <c r="D35" s="20">
        <f>Cadzand!CF35</f>
        <v>0</v>
      </c>
      <c r="E35" s="19">
        <f>Oostkapelle!EG35</f>
        <v>0</v>
      </c>
      <c r="F35" s="20">
        <f>Oostkapelle!EH35</f>
        <v>0</v>
      </c>
      <c r="G35" s="19">
        <f>Westenschouwen!BK35</f>
        <v>0</v>
      </c>
      <c r="H35" s="20">
        <f>Westenschouwen!BL35</f>
        <v>0</v>
      </c>
      <c r="I35" s="19"/>
      <c r="J35" s="20"/>
      <c r="K35" s="19">
        <f t="shared" si="0"/>
        <v>0</v>
      </c>
      <c r="L35" s="20">
        <f t="shared" si="1"/>
        <v>0</v>
      </c>
    </row>
    <row r="36" spans="1:12" ht="15.75" customHeight="1" x14ac:dyDescent="0.2">
      <c r="A36" s="113"/>
      <c r="B36" s="56" t="s">
        <v>155</v>
      </c>
      <c r="C36" s="13">
        <f>Cadzand!CE36</f>
        <v>62</v>
      </c>
      <c r="D36" s="14">
        <f>Cadzand!CF36</f>
        <v>0</v>
      </c>
      <c r="E36" s="13">
        <f>Oostkapelle!EG36</f>
        <v>1</v>
      </c>
      <c r="F36" s="14">
        <f>Oostkapelle!EH36</f>
        <v>0</v>
      </c>
      <c r="G36" s="13">
        <f>Westenschouwen!BK36</f>
        <v>0</v>
      </c>
      <c r="H36" s="14">
        <f>Westenschouwen!BL36</f>
        <v>0</v>
      </c>
      <c r="I36" s="13"/>
      <c r="J36" s="14"/>
      <c r="K36" s="13">
        <f t="shared" ref="K36:K61" si="2">C36+E36+G36+I36</f>
        <v>63</v>
      </c>
      <c r="L36" s="14">
        <f t="shared" ref="L36:L61" si="3">D36+F36+H36+J36</f>
        <v>0</v>
      </c>
    </row>
    <row r="37" spans="1:12" ht="15.75" customHeight="1" x14ac:dyDescent="0.2">
      <c r="A37" s="113"/>
      <c r="B37" s="56" t="s">
        <v>157</v>
      </c>
      <c r="C37" s="13">
        <f>Cadzand!CE37</f>
        <v>0</v>
      </c>
      <c r="D37" s="14">
        <f>Cadzand!CF37</f>
        <v>0</v>
      </c>
      <c r="E37" s="13">
        <f>Oostkapelle!EG37</f>
        <v>0</v>
      </c>
      <c r="F37" s="14">
        <f>Oostkapelle!EH37</f>
        <v>0</v>
      </c>
      <c r="G37" s="13">
        <f>Westenschouwen!BK37</f>
        <v>16</v>
      </c>
      <c r="H37" s="14">
        <f>Westenschouwen!BL37</f>
        <v>0</v>
      </c>
      <c r="I37" s="13"/>
      <c r="J37" s="14"/>
      <c r="K37" s="13">
        <f t="shared" si="2"/>
        <v>16</v>
      </c>
      <c r="L37" s="14">
        <f t="shared" si="3"/>
        <v>0</v>
      </c>
    </row>
    <row r="38" spans="1:12" ht="15.75" customHeight="1" x14ac:dyDescent="0.2">
      <c r="A38" s="113"/>
      <c r="B38" s="56" t="s">
        <v>154</v>
      </c>
      <c r="C38" s="13">
        <f>Cadzand!CE38</f>
        <v>1</v>
      </c>
      <c r="D38" s="14">
        <f>Cadzand!CF38</f>
        <v>0</v>
      </c>
      <c r="E38" s="13">
        <f>Oostkapelle!EG38</f>
        <v>0</v>
      </c>
      <c r="F38" s="14">
        <f>Oostkapelle!EH38</f>
        <v>0</v>
      </c>
      <c r="G38" s="13">
        <f>Westenschouwen!BK38</f>
        <v>0</v>
      </c>
      <c r="H38" s="14">
        <f>Westenschouwen!BL38</f>
        <v>0</v>
      </c>
      <c r="I38" s="13"/>
      <c r="J38" s="14"/>
      <c r="K38" s="13">
        <f t="shared" si="2"/>
        <v>1</v>
      </c>
      <c r="L38" s="14">
        <f t="shared" si="3"/>
        <v>0</v>
      </c>
    </row>
    <row r="39" spans="1:12" ht="15.75" customHeight="1" x14ac:dyDescent="0.2">
      <c r="A39" s="113"/>
      <c r="B39" s="56" t="s">
        <v>153</v>
      </c>
      <c r="C39" s="13">
        <f>Cadzand!CE39</f>
        <v>1</v>
      </c>
      <c r="D39" s="14">
        <f>Cadzand!CF39</f>
        <v>0</v>
      </c>
      <c r="E39" s="13">
        <f>Oostkapelle!EG39</f>
        <v>0</v>
      </c>
      <c r="F39" s="14">
        <f>Oostkapelle!EH39</f>
        <v>0</v>
      </c>
      <c r="G39" s="13">
        <f>Westenschouwen!BK39</f>
        <v>0</v>
      </c>
      <c r="H39" s="14">
        <f>Westenschouwen!BL39</f>
        <v>0</v>
      </c>
      <c r="I39" s="13"/>
      <c r="J39" s="14"/>
      <c r="K39" s="13">
        <f t="shared" si="2"/>
        <v>1</v>
      </c>
      <c r="L39" s="14">
        <f t="shared" si="3"/>
        <v>0</v>
      </c>
    </row>
    <row r="40" spans="1:12" ht="15.75" customHeight="1" x14ac:dyDescent="0.2">
      <c r="A40" s="113"/>
      <c r="B40" s="56" t="s">
        <v>152</v>
      </c>
      <c r="C40" s="13">
        <f>Cadzand!CE40</f>
        <v>1</v>
      </c>
      <c r="D40" s="14">
        <f>Cadzand!CF40</f>
        <v>0</v>
      </c>
      <c r="E40" s="13">
        <f>Oostkapelle!EG40</f>
        <v>1</v>
      </c>
      <c r="F40" s="14">
        <f>Oostkapelle!EH40</f>
        <v>0</v>
      </c>
      <c r="G40" s="13">
        <f>Westenschouwen!BK40</f>
        <v>0</v>
      </c>
      <c r="H40" s="14">
        <f>Westenschouwen!BL40</f>
        <v>0</v>
      </c>
      <c r="I40" s="13"/>
      <c r="J40" s="14"/>
      <c r="K40" s="13">
        <f t="shared" si="2"/>
        <v>2</v>
      </c>
      <c r="L40" s="14">
        <f t="shared" si="3"/>
        <v>0</v>
      </c>
    </row>
    <row r="41" spans="1:12" ht="15.75" customHeight="1" x14ac:dyDescent="0.2">
      <c r="A41" s="113"/>
      <c r="B41" s="56" t="s">
        <v>151</v>
      </c>
      <c r="C41" s="13">
        <f>Cadzand!CE41</f>
        <v>2</v>
      </c>
      <c r="D41" s="14">
        <f>Cadzand!CF41</f>
        <v>0</v>
      </c>
      <c r="E41" s="13">
        <f>Oostkapelle!EG41</f>
        <v>0</v>
      </c>
      <c r="F41" s="14">
        <f>Oostkapelle!EH41</f>
        <v>0</v>
      </c>
      <c r="G41" s="13">
        <f>Westenschouwen!BK41</f>
        <v>0</v>
      </c>
      <c r="H41" s="14">
        <f>Westenschouwen!BL41</f>
        <v>0</v>
      </c>
      <c r="I41" s="13"/>
      <c r="J41" s="14"/>
      <c r="K41" s="13">
        <f t="shared" si="2"/>
        <v>2</v>
      </c>
      <c r="L41" s="14">
        <f t="shared" si="3"/>
        <v>0</v>
      </c>
    </row>
    <row r="42" spans="1:12" ht="15.75" customHeight="1" x14ac:dyDescent="0.2">
      <c r="A42" s="113"/>
      <c r="B42" s="56" t="s">
        <v>150</v>
      </c>
      <c r="C42" s="13">
        <f>Cadzand!CE42</f>
        <v>2</v>
      </c>
      <c r="D42" s="14">
        <f>Cadzand!CF42</f>
        <v>0</v>
      </c>
      <c r="E42" s="13">
        <f>Oostkapelle!EG42</f>
        <v>1</v>
      </c>
      <c r="F42" s="14">
        <f>Oostkapelle!EH42</f>
        <v>0</v>
      </c>
      <c r="G42" s="13">
        <f>Westenschouwen!BK42</f>
        <v>2</v>
      </c>
      <c r="H42" s="14">
        <f>Westenschouwen!BL42</f>
        <v>0</v>
      </c>
      <c r="I42" s="13"/>
      <c r="J42" s="14"/>
      <c r="K42" s="13">
        <f t="shared" si="2"/>
        <v>5</v>
      </c>
      <c r="L42" s="14">
        <f t="shared" si="3"/>
        <v>0</v>
      </c>
    </row>
    <row r="43" spans="1:12" ht="15.75" customHeight="1" x14ac:dyDescent="0.2">
      <c r="A43" s="113"/>
      <c r="B43" s="68" t="s">
        <v>149</v>
      </c>
      <c r="C43" s="13">
        <f>Cadzand!CE43</f>
        <v>1</v>
      </c>
      <c r="D43" s="14">
        <f>Cadzand!CF43</f>
        <v>0</v>
      </c>
      <c r="E43" s="13">
        <f>Oostkapelle!EG43</f>
        <v>0</v>
      </c>
      <c r="F43" s="14">
        <f>Oostkapelle!EH43</f>
        <v>0</v>
      </c>
      <c r="G43" s="13">
        <f>Westenschouwen!BK43</f>
        <v>0</v>
      </c>
      <c r="H43" s="14">
        <f>Westenschouwen!BL43</f>
        <v>0</v>
      </c>
      <c r="I43" s="13"/>
      <c r="J43" s="14"/>
      <c r="K43" s="13">
        <f t="shared" si="2"/>
        <v>1</v>
      </c>
      <c r="L43" s="14">
        <f t="shared" si="3"/>
        <v>0</v>
      </c>
    </row>
    <row r="44" spans="1:12" ht="15.75" customHeight="1" x14ac:dyDescent="0.2">
      <c r="A44" s="114"/>
      <c r="B44" s="68" t="s">
        <v>148</v>
      </c>
      <c r="C44" s="13">
        <f>Cadzand!CE44</f>
        <v>2</v>
      </c>
      <c r="D44" s="14">
        <f>Cadzand!CF44</f>
        <v>0</v>
      </c>
      <c r="E44" s="13">
        <f>Oostkapelle!EG44</f>
        <v>2</v>
      </c>
      <c r="F44" s="14">
        <f>Oostkapelle!EH44</f>
        <v>0</v>
      </c>
      <c r="G44" s="13">
        <f>Westenschouwen!BK44</f>
        <v>1</v>
      </c>
      <c r="H44" s="14">
        <f>Westenschouwen!BL44</f>
        <v>0</v>
      </c>
      <c r="I44" s="13"/>
      <c r="J44" s="14"/>
      <c r="K44" s="13">
        <f t="shared" si="2"/>
        <v>5</v>
      </c>
      <c r="L44" s="14">
        <f t="shared" si="3"/>
        <v>0</v>
      </c>
    </row>
    <row r="45" spans="1:12" ht="15.75" customHeight="1" x14ac:dyDescent="0.2">
      <c r="B45" s="33" t="s">
        <v>172</v>
      </c>
      <c r="C45" s="13"/>
      <c r="D45" s="14"/>
      <c r="E45" s="13">
        <f>Oostkapelle!EG45</f>
        <v>0</v>
      </c>
      <c r="F45" s="14">
        <f>Oostkapelle!EH45</f>
        <v>0</v>
      </c>
      <c r="G45" s="13">
        <f>Westenschouwen!BK45</f>
        <v>0</v>
      </c>
      <c r="H45" s="14">
        <f>Westenschouwen!BL45</f>
        <v>0</v>
      </c>
      <c r="I45" s="13"/>
      <c r="J45" s="14"/>
      <c r="K45" s="13">
        <f t="shared" si="2"/>
        <v>0</v>
      </c>
      <c r="L45" s="14">
        <f t="shared" si="3"/>
        <v>0</v>
      </c>
    </row>
    <row r="46" spans="1:12" ht="15.75" customHeight="1" x14ac:dyDescent="0.2">
      <c r="B46" s="33" t="s">
        <v>173</v>
      </c>
      <c r="C46" s="13"/>
      <c r="D46" s="14"/>
      <c r="E46" s="13">
        <f>Oostkapelle!EG46</f>
        <v>0</v>
      </c>
      <c r="F46" s="14">
        <f>Oostkapelle!EH46</f>
        <v>0</v>
      </c>
      <c r="G46" s="13">
        <f>Westenschouwen!BK46</f>
        <v>0</v>
      </c>
      <c r="H46" s="14">
        <f>Westenschouwen!BL46</f>
        <v>0</v>
      </c>
      <c r="I46" s="13"/>
      <c r="J46" s="14"/>
      <c r="K46" s="13">
        <f t="shared" si="2"/>
        <v>0</v>
      </c>
      <c r="L46" s="14">
        <f t="shared" si="3"/>
        <v>0</v>
      </c>
    </row>
    <row r="47" spans="1:12" ht="15.75" customHeight="1" x14ac:dyDescent="0.2">
      <c r="B47" s="33" t="s">
        <v>174</v>
      </c>
      <c r="C47" s="13"/>
      <c r="D47" s="14"/>
      <c r="E47" s="13">
        <f>Oostkapelle!EG47</f>
        <v>0</v>
      </c>
      <c r="F47" s="14">
        <f>Oostkapelle!EH47</f>
        <v>0</v>
      </c>
      <c r="G47" s="13">
        <f>Westenschouwen!BK47</f>
        <v>0</v>
      </c>
      <c r="H47" s="14">
        <f>Westenschouwen!BL47</f>
        <v>0</v>
      </c>
      <c r="I47" s="13"/>
      <c r="J47" s="14"/>
      <c r="K47" s="13">
        <f t="shared" si="2"/>
        <v>0</v>
      </c>
      <c r="L47" s="14">
        <f t="shared" si="3"/>
        <v>0</v>
      </c>
    </row>
    <row r="48" spans="1:12" ht="15.75" customHeight="1" x14ac:dyDescent="0.2">
      <c r="B48" s="33" t="s">
        <v>175</v>
      </c>
      <c r="C48" s="13"/>
      <c r="D48" s="14"/>
      <c r="E48" s="13">
        <f>Oostkapelle!EG48</f>
        <v>0</v>
      </c>
      <c r="F48" s="14">
        <f>Oostkapelle!EH48</f>
        <v>0</v>
      </c>
      <c r="G48" s="13">
        <f>Westenschouwen!BK48</f>
        <v>13</v>
      </c>
      <c r="H48" s="14">
        <f>Westenschouwen!BL48</f>
        <v>0</v>
      </c>
      <c r="I48" s="13"/>
      <c r="J48" s="14"/>
      <c r="K48" s="13">
        <f t="shared" si="2"/>
        <v>13</v>
      </c>
      <c r="L48" s="14">
        <f t="shared" si="3"/>
        <v>0</v>
      </c>
    </row>
    <row r="49" spans="2:12" ht="15.75" customHeight="1" x14ac:dyDescent="0.2">
      <c r="B49" s="74" t="s">
        <v>199</v>
      </c>
      <c r="C49" s="13"/>
      <c r="D49" s="14"/>
      <c r="E49" s="13">
        <f>Oostkapelle!EG49</f>
        <v>6</v>
      </c>
      <c r="F49" s="14">
        <f>Oostkapelle!EH49</f>
        <v>0</v>
      </c>
      <c r="G49" s="13">
        <f>Westenschouwen!BK49</f>
        <v>12</v>
      </c>
      <c r="H49" s="14">
        <f>Westenschouwen!BL49</f>
        <v>0</v>
      </c>
      <c r="I49" s="13"/>
      <c r="J49" s="14"/>
      <c r="K49" s="13">
        <f t="shared" si="2"/>
        <v>18</v>
      </c>
      <c r="L49" s="14">
        <f t="shared" si="3"/>
        <v>0</v>
      </c>
    </row>
    <row r="50" spans="2:12" ht="15.75" customHeight="1" x14ac:dyDescent="0.2">
      <c r="B50" s="33" t="s">
        <v>200</v>
      </c>
      <c r="C50" s="13"/>
      <c r="D50" s="14"/>
      <c r="E50" s="13">
        <f>Oostkapelle!EG50</f>
        <v>2</v>
      </c>
      <c r="F50" s="14">
        <f>Oostkapelle!EH50</f>
        <v>0</v>
      </c>
      <c r="G50" s="13">
        <f>Westenschouwen!BK50</f>
        <v>0</v>
      </c>
      <c r="H50" s="14">
        <f>Westenschouwen!BL50</f>
        <v>0</v>
      </c>
      <c r="I50" s="13"/>
      <c r="J50" s="14"/>
      <c r="K50" s="13">
        <f t="shared" si="2"/>
        <v>2</v>
      </c>
      <c r="L50" s="14">
        <f t="shared" si="3"/>
        <v>0</v>
      </c>
    </row>
    <row r="51" spans="2:12" ht="15.75" customHeight="1" x14ac:dyDescent="0.2">
      <c r="B51" s="33" t="s">
        <v>201</v>
      </c>
      <c r="C51" s="13"/>
      <c r="D51" s="14"/>
      <c r="E51" s="13">
        <f>Oostkapelle!EG51</f>
        <v>1</v>
      </c>
      <c r="F51" s="14">
        <f>Oostkapelle!EH51</f>
        <v>0</v>
      </c>
      <c r="G51" s="13">
        <f>Westenschouwen!BK51</f>
        <v>0</v>
      </c>
      <c r="H51" s="14">
        <f>Westenschouwen!BL51</f>
        <v>0</v>
      </c>
      <c r="I51" s="13"/>
      <c r="J51" s="14"/>
      <c r="K51" s="13">
        <f t="shared" si="2"/>
        <v>1</v>
      </c>
      <c r="L51" s="14">
        <f t="shared" si="3"/>
        <v>0</v>
      </c>
    </row>
    <row r="52" spans="2:12" ht="15.75" customHeight="1" x14ac:dyDescent="0.2">
      <c r="B52" s="33" t="s">
        <v>202</v>
      </c>
      <c r="C52" s="13"/>
      <c r="D52" s="14"/>
      <c r="E52" s="13">
        <f>Oostkapelle!EG52</f>
        <v>2</v>
      </c>
      <c r="F52" s="14">
        <f>Oostkapelle!EH52</f>
        <v>0</v>
      </c>
      <c r="G52" s="13">
        <f>Westenschouwen!BK52</f>
        <v>0</v>
      </c>
      <c r="H52" s="14">
        <f>Westenschouwen!BL52</f>
        <v>0</v>
      </c>
      <c r="I52" s="13"/>
      <c r="J52" s="14"/>
      <c r="K52" s="13">
        <f t="shared" si="2"/>
        <v>2</v>
      </c>
      <c r="L52" s="14">
        <f t="shared" si="3"/>
        <v>0</v>
      </c>
    </row>
    <row r="53" spans="2:12" ht="15.75" customHeight="1" x14ac:dyDescent="0.2">
      <c r="B53" s="74" t="s">
        <v>203</v>
      </c>
      <c r="C53" s="13"/>
      <c r="D53" s="14"/>
      <c r="E53" s="13">
        <f>Oostkapelle!EG53</f>
        <v>1</v>
      </c>
      <c r="F53" s="14">
        <f>Oostkapelle!EH53</f>
        <v>0</v>
      </c>
      <c r="G53" s="13">
        <f>Westenschouwen!BK53</f>
        <v>0</v>
      </c>
      <c r="H53" s="14">
        <f>Westenschouwen!BL53</f>
        <v>0</v>
      </c>
      <c r="I53" s="13"/>
      <c r="J53" s="14"/>
      <c r="K53" s="13">
        <f t="shared" si="2"/>
        <v>1</v>
      </c>
      <c r="L53" s="14">
        <f t="shared" si="3"/>
        <v>0</v>
      </c>
    </row>
    <row r="54" spans="2:12" ht="15.75" customHeight="1" x14ac:dyDescent="0.2">
      <c r="B54" s="33" t="s">
        <v>211</v>
      </c>
      <c r="C54" s="13"/>
      <c r="D54" s="14"/>
      <c r="E54" s="13"/>
      <c r="F54" s="14"/>
      <c r="G54" s="13">
        <f>Westenschouwen!BK54</f>
        <v>0</v>
      </c>
      <c r="H54" s="14">
        <f>Westenschouwen!BL54</f>
        <v>0</v>
      </c>
      <c r="I54" s="13"/>
      <c r="J54" s="14"/>
      <c r="K54" s="13">
        <f t="shared" si="2"/>
        <v>0</v>
      </c>
      <c r="L54" s="14">
        <f t="shared" si="3"/>
        <v>0</v>
      </c>
    </row>
    <row r="55" spans="2:12" ht="15.75" customHeight="1" x14ac:dyDescent="0.2">
      <c r="B55" s="33" t="s">
        <v>212</v>
      </c>
      <c r="C55" s="13"/>
      <c r="D55" s="14"/>
      <c r="E55" s="13"/>
      <c r="F55" s="14"/>
      <c r="G55" s="13">
        <f>Westenschouwen!BK55</f>
        <v>0</v>
      </c>
      <c r="H55" s="14">
        <f>Westenschouwen!BL55</f>
        <v>0</v>
      </c>
      <c r="I55" s="13"/>
      <c r="J55" s="14"/>
      <c r="K55" s="13">
        <f t="shared" si="2"/>
        <v>0</v>
      </c>
      <c r="L55" s="14">
        <f t="shared" si="3"/>
        <v>0</v>
      </c>
    </row>
    <row r="56" spans="2:12" ht="15.75" customHeight="1" x14ac:dyDescent="0.2">
      <c r="B56" s="33" t="s">
        <v>213</v>
      </c>
      <c r="C56" s="13"/>
      <c r="D56" s="14"/>
      <c r="E56" s="13"/>
      <c r="F56" s="14"/>
      <c r="G56" s="13">
        <f>Westenschouwen!BK56</f>
        <v>0</v>
      </c>
      <c r="H56" s="14">
        <f>Westenschouwen!BL56</f>
        <v>0</v>
      </c>
      <c r="I56" s="13"/>
      <c r="J56" s="14"/>
      <c r="K56" s="13">
        <f t="shared" si="2"/>
        <v>0</v>
      </c>
      <c r="L56" s="14">
        <f t="shared" si="3"/>
        <v>0</v>
      </c>
    </row>
    <row r="57" spans="2:12" ht="15.75" customHeight="1" x14ac:dyDescent="0.2">
      <c r="B57" s="74" t="s">
        <v>216</v>
      </c>
      <c r="C57" s="13"/>
      <c r="D57" s="14"/>
      <c r="E57" s="13"/>
      <c r="F57" s="14"/>
      <c r="G57" s="13">
        <f>Westenschouwen!BK57</f>
        <v>0</v>
      </c>
      <c r="H57" s="14">
        <f>Westenschouwen!BL57</f>
        <v>0</v>
      </c>
      <c r="I57" s="13"/>
      <c r="J57" s="14"/>
      <c r="K57" s="13">
        <f t="shared" si="2"/>
        <v>0</v>
      </c>
      <c r="L57" s="14">
        <f t="shared" si="3"/>
        <v>0</v>
      </c>
    </row>
    <row r="58" spans="2:12" ht="15.75" customHeight="1" x14ac:dyDescent="0.2">
      <c r="B58" s="33" t="s">
        <v>217</v>
      </c>
      <c r="C58" s="13"/>
      <c r="D58" s="14"/>
      <c r="E58" s="13"/>
      <c r="F58" s="14"/>
      <c r="G58" s="13">
        <f>Westenschouwen!BK58</f>
        <v>0</v>
      </c>
      <c r="H58" s="14">
        <f>Westenschouwen!BL58</f>
        <v>0</v>
      </c>
      <c r="I58" s="13"/>
      <c r="J58" s="14"/>
      <c r="K58" s="13">
        <f t="shared" si="2"/>
        <v>0</v>
      </c>
      <c r="L58" s="14">
        <f t="shared" si="3"/>
        <v>0</v>
      </c>
    </row>
    <row r="59" spans="2:12" ht="15.75" customHeight="1" x14ac:dyDescent="0.2">
      <c r="B59" s="80" t="s">
        <v>218</v>
      </c>
      <c r="C59" s="13"/>
      <c r="D59" s="14"/>
      <c r="E59" s="13"/>
      <c r="F59" s="14"/>
      <c r="G59" s="13">
        <f>Westenschouwen!BK59</f>
        <v>0</v>
      </c>
      <c r="H59" s="14">
        <f>Westenschouwen!BL59</f>
        <v>0</v>
      </c>
      <c r="I59" s="13"/>
      <c r="J59" s="14"/>
      <c r="K59" s="13">
        <f t="shared" si="2"/>
        <v>0</v>
      </c>
      <c r="L59" s="14">
        <f t="shared" si="3"/>
        <v>0</v>
      </c>
    </row>
    <row r="60" spans="2:12" ht="15.75" customHeight="1" x14ac:dyDescent="0.2">
      <c r="B60" s="81" t="s">
        <v>219</v>
      </c>
      <c r="C60" s="13"/>
      <c r="D60" s="14"/>
      <c r="E60" s="13"/>
      <c r="F60" s="14"/>
      <c r="G60" s="13">
        <f>Westenschouwen!BK60</f>
        <v>0</v>
      </c>
      <c r="H60" s="14">
        <f>Westenschouwen!BL60</f>
        <v>0</v>
      </c>
      <c r="I60" s="13"/>
      <c r="J60" s="14"/>
      <c r="K60" s="13">
        <f t="shared" si="2"/>
        <v>0</v>
      </c>
      <c r="L60" s="14">
        <f t="shared" si="3"/>
        <v>0</v>
      </c>
    </row>
    <row r="61" spans="2:12" ht="15.75" customHeight="1" x14ac:dyDescent="0.2">
      <c r="B61" s="80" t="s">
        <v>221</v>
      </c>
      <c r="C61" s="13"/>
      <c r="D61" s="14"/>
      <c r="E61" s="13"/>
      <c r="F61" s="14"/>
      <c r="G61" s="13">
        <f>Westenschouwen!BK61</f>
        <v>2</v>
      </c>
      <c r="H61" s="14">
        <f>Westenschouwen!BL61</f>
        <v>1</v>
      </c>
      <c r="I61" s="13"/>
      <c r="J61" s="14"/>
      <c r="K61" s="13">
        <f t="shared" si="2"/>
        <v>2</v>
      </c>
      <c r="L61" s="14">
        <f t="shared" si="3"/>
        <v>1</v>
      </c>
    </row>
    <row r="62" spans="2:12" ht="15.75" customHeight="1" x14ac:dyDescent="0.2">
      <c r="B62" s="81" t="s">
        <v>232</v>
      </c>
      <c r="C62" s="13"/>
      <c r="D62" s="14"/>
      <c r="E62" s="13"/>
      <c r="F62" s="14"/>
      <c r="G62" s="13"/>
      <c r="H62" s="14"/>
      <c r="I62" s="13"/>
      <c r="J62" s="14"/>
      <c r="K62" s="13">
        <f t="shared" ref="K62:K63" si="4">C62+E62+G62+I62</f>
        <v>0</v>
      </c>
      <c r="L62" s="14">
        <f t="shared" ref="L62:L63" si="5">D62+F62+H62+J62</f>
        <v>0</v>
      </c>
    </row>
    <row r="63" spans="2:12" ht="15.75" customHeight="1" x14ac:dyDescent="0.2">
      <c r="B63" s="33" t="s">
        <v>233</v>
      </c>
      <c r="C63" s="13"/>
      <c r="D63" s="14"/>
      <c r="E63" s="13"/>
      <c r="F63" s="14"/>
      <c r="G63" s="13"/>
      <c r="H63" s="14"/>
      <c r="I63" s="13"/>
      <c r="J63" s="14"/>
      <c r="K63" s="13">
        <f t="shared" si="4"/>
        <v>0</v>
      </c>
      <c r="L63" s="14">
        <f t="shared" si="5"/>
        <v>0</v>
      </c>
    </row>
    <row r="64" spans="2:12" ht="15.75" customHeight="1" x14ac:dyDescent="0.2">
      <c r="B64" s="87" t="s">
        <v>265</v>
      </c>
      <c r="C64" s="13"/>
      <c r="D64" s="14"/>
      <c r="E64" s="13"/>
      <c r="F64" s="14"/>
      <c r="G64" s="13"/>
      <c r="H64" s="14"/>
      <c r="I64" s="13"/>
      <c r="J64" s="14"/>
      <c r="K64" s="13">
        <f t="shared" ref="K64:K65" si="6">C64+E64+G64+I64</f>
        <v>0</v>
      </c>
      <c r="L64" s="14">
        <f t="shared" ref="L64:L65" si="7">D64+F64+H64+J64</f>
        <v>0</v>
      </c>
    </row>
    <row r="65" spans="2:12" ht="15.75" customHeight="1" x14ac:dyDescent="0.2">
      <c r="B65" s="80" t="s">
        <v>266</v>
      </c>
      <c r="C65" s="13"/>
      <c r="D65" s="14"/>
      <c r="E65" s="13"/>
      <c r="F65" s="14"/>
      <c r="G65" s="13"/>
      <c r="H65" s="14"/>
      <c r="I65" s="13"/>
      <c r="J65" s="14"/>
      <c r="K65" s="13">
        <f t="shared" si="6"/>
        <v>0</v>
      </c>
      <c r="L65" s="14">
        <f t="shared" si="7"/>
        <v>0</v>
      </c>
    </row>
    <row r="66" spans="2:12" ht="15.75" customHeight="1" x14ac:dyDescent="0.2">
      <c r="B66" s="80" t="s">
        <v>267</v>
      </c>
      <c r="C66" s="13"/>
      <c r="D66" s="14"/>
      <c r="E66" s="13"/>
      <c r="F66" s="14"/>
      <c r="G66" s="13"/>
      <c r="H66" s="14"/>
      <c r="I66" s="13"/>
      <c r="J66" s="14"/>
      <c r="K66" s="13">
        <f t="shared" ref="K66" si="8">C66+E66+G66+I66</f>
        <v>0</v>
      </c>
      <c r="L66" s="14">
        <f t="shared" ref="L66" si="9">D66+F66+H66+J66</f>
        <v>0</v>
      </c>
    </row>
    <row r="67" spans="2:12" ht="15.75" customHeight="1" x14ac:dyDescent="0.2">
      <c r="B67" s="107" t="s">
        <v>272</v>
      </c>
      <c r="C67" s="13"/>
      <c r="D67" s="14"/>
      <c r="E67" s="13"/>
      <c r="F67" s="14"/>
      <c r="G67" s="13"/>
      <c r="H67" s="14"/>
      <c r="I67" s="13"/>
      <c r="J67" s="14"/>
      <c r="K67" s="13">
        <f t="shared" ref="K67" si="10">C67+E67+G67+I67</f>
        <v>0</v>
      </c>
      <c r="L67" s="14">
        <f t="shared" ref="L67" si="11">D67+F67+H67+J67</f>
        <v>0</v>
      </c>
    </row>
    <row r="68" spans="2:12" ht="15.75" customHeight="1" x14ac:dyDescent="0.2">
      <c r="B68" s="111" t="s">
        <v>274</v>
      </c>
      <c r="C68" s="13"/>
      <c r="D68" s="14"/>
      <c r="E68" s="13"/>
      <c r="F68" s="14"/>
      <c r="G68" s="13"/>
      <c r="H68" s="14"/>
      <c r="I68" s="13"/>
      <c r="J68" s="14"/>
      <c r="K68" s="13">
        <f t="shared" ref="K68" si="12">C68+E68+G68+I68</f>
        <v>0</v>
      </c>
      <c r="L68" s="14">
        <f t="shared" ref="L68" si="13">D68+F68+H68+J68</f>
        <v>0</v>
      </c>
    </row>
    <row r="69" spans="2:12" ht="15.75" customHeight="1" x14ac:dyDescent="0.2">
      <c r="B69" s="111" t="s">
        <v>275</v>
      </c>
      <c r="C69" s="13"/>
      <c r="D69" s="14"/>
      <c r="E69" s="13"/>
      <c r="F69" s="14"/>
      <c r="G69" s="13"/>
      <c r="H69" s="14"/>
      <c r="I69" s="13"/>
      <c r="J69" s="14"/>
      <c r="K69" s="13">
        <f t="shared" ref="K69" si="14">C69+E69+G69+I69</f>
        <v>0</v>
      </c>
      <c r="L69" s="14">
        <f t="shared" ref="L69" si="15">D69+F69+H69+J69</f>
        <v>0</v>
      </c>
    </row>
    <row r="70" spans="2:12" ht="15.75" customHeight="1" x14ac:dyDescent="0.2">
      <c r="B70" s="111" t="s">
        <v>276</v>
      </c>
      <c r="C70" s="13"/>
      <c r="D70" s="14"/>
      <c r="E70" s="13"/>
      <c r="F70" s="14"/>
      <c r="G70" s="13"/>
      <c r="H70" s="14"/>
      <c r="I70" s="13"/>
      <c r="J70" s="14"/>
      <c r="K70" s="13">
        <f t="shared" ref="K70" si="16">C70+E70+G70+I70</f>
        <v>0</v>
      </c>
      <c r="L70" s="14">
        <f t="shared" ref="L70" si="17">D70+F70+H70+J70</f>
        <v>0</v>
      </c>
    </row>
    <row r="71" spans="2:12" ht="15.75" customHeight="1" x14ac:dyDescent="0.2">
      <c r="B71" s="111" t="s">
        <v>279</v>
      </c>
      <c r="C71" s="13"/>
      <c r="D71" s="14"/>
      <c r="E71" s="13"/>
      <c r="F71" s="14"/>
      <c r="G71" s="13"/>
      <c r="H71" s="14"/>
      <c r="I71" s="13"/>
      <c r="J71" s="14"/>
      <c r="K71" s="13">
        <f t="shared" ref="K71:K72" si="18">C71+E71+G71+I71</f>
        <v>0</v>
      </c>
      <c r="L71" s="14">
        <f t="shared" ref="L71:L72" si="19">D71+F71+H71+J71</f>
        <v>0</v>
      </c>
    </row>
    <row r="72" spans="2:12" ht="15.75" customHeight="1" x14ac:dyDescent="0.2">
      <c r="B72" s="111" t="s">
        <v>280</v>
      </c>
      <c r="C72" s="13"/>
      <c r="D72" s="14"/>
      <c r="E72" s="13"/>
      <c r="F72" s="14"/>
      <c r="G72" s="13"/>
      <c r="H72" s="14"/>
      <c r="I72" s="13"/>
      <c r="J72" s="14"/>
      <c r="K72" s="13">
        <f t="shared" si="18"/>
        <v>0</v>
      </c>
      <c r="L72" s="14">
        <f t="shared" si="19"/>
        <v>0</v>
      </c>
    </row>
    <row r="73" spans="2:12" ht="15.75" customHeight="1" x14ac:dyDescent="0.2"/>
    <row r="74" spans="2:12" ht="15.75" customHeight="1" x14ac:dyDescent="0.2"/>
    <row r="75" spans="2:12" ht="15.75" customHeight="1" x14ac:dyDescent="0.2"/>
    <row r="76" spans="2:12" ht="15.75" customHeight="1" x14ac:dyDescent="0.2"/>
    <row r="77" spans="2:12" ht="15.75" customHeight="1" x14ac:dyDescent="0.2"/>
    <row r="78" spans="2:12" ht="15.75" customHeight="1" x14ac:dyDescent="0.2"/>
    <row r="79" spans="2:12" ht="15.75" customHeight="1" x14ac:dyDescent="0.2"/>
    <row r="80" spans="2:1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4:A26"/>
    <mergeCell ref="A27:A34"/>
    <mergeCell ref="A35:A44"/>
    <mergeCell ref="C1:L1"/>
    <mergeCell ref="C2:D2"/>
    <mergeCell ref="E2:F2"/>
    <mergeCell ref="G2:H2"/>
    <mergeCell ref="I2:J2"/>
    <mergeCell ref="K2:L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DBF7-9606-4C18-8D87-2CDA13CFD458}">
  <sheetPr>
    <outlinePr summaryBelow="0" summaryRight="0"/>
  </sheetPr>
  <dimension ref="A1:CH47"/>
  <sheetViews>
    <sheetView zoomScaleNormal="100" workbookViewId="0">
      <pane xSplit="2" ySplit="3" topLeftCell="BH4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7109375" defaultRowHeight="15.75" customHeight="1" x14ac:dyDescent="0.2"/>
  <cols>
    <col min="1" max="1" width="3.28515625" style="23" customWidth="1"/>
    <col min="2" max="2" width="46.28515625" style="23" customWidth="1"/>
    <col min="3" max="82" width="6.85546875" style="23" customWidth="1"/>
    <col min="83" max="16384" width="12.7109375" style="23"/>
  </cols>
  <sheetData>
    <row r="1" spans="1:85" ht="15.6" customHeight="1" x14ac:dyDescent="0.25">
      <c r="A1" s="42"/>
      <c r="B1" s="43" t="s">
        <v>0</v>
      </c>
      <c r="C1" s="156" t="s">
        <v>83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149" t="s">
        <v>133</v>
      </c>
      <c r="CF1" s="152" t="s">
        <v>134</v>
      </c>
      <c r="CG1" s="155" t="s">
        <v>82</v>
      </c>
    </row>
    <row r="2" spans="1:85" ht="12.75" x14ac:dyDescent="0.2">
      <c r="A2" s="45"/>
      <c r="B2" s="46"/>
      <c r="C2" s="135" t="s">
        <v>1</v>
      </c>
      <c r="D2" s="123"/>
      <c r="E2" s="135" t="s">
        <v>2</v>
      </c>
      <c r="F2" s="123"/>
      <c r="G2" s="135" t="s">
        <v>3</v>
      </c>
      <c r="H2" s="123"/>
      <c r="I2" s="135" t="s">
        <v>4</v>
      </c>
      <c r="J2" s="123"/>
      <c r="K2" s="135" t="s">
        <v>5</v>
      </c>
      <c r="L2" s="123"/>
      <c r="M2" s="135" t="s">
        <v>6</v>
      </c>
      <c r="N2" s="123"/>
      <c r="O2" s="135" t="s">
        <v>7</v>
      </c>
      <c r="P2" s="123"/>
      <c r="Q2" s="135" t="s">
        <v>8</v>
      </c>
      <c r="R2" s="123"/>
      <c r="S2" s="135" t="s">
        <v>9</v>
      </c>
      <c r="T2" s="123"/>
      <c r="U2" s="135" t="s">
        <v>10</v>
      </c>
      <c r="V2" s="123"/>
      <c r="W2" s="135" t="s">
        <v>11</v>
      </c>
      <c r="X2" s="123"/>
      <c r="Y2" s="135" t="s">
        <v>12</v>
      </c>
      <c r="Z2" s="123"/>
      <c r="AA2" s="135" t="s">
        <v>13</v>
      </c>
      <c r="AB2" s="123"/>
      <c r="AC2" s="135" t="s">
        <v>14</v>
      </c>
      <c r="AD2" s="123"/>
      <c r="AE2" s="135" t="s">
        <v>15</v>
      </c>
      <c r="AF2" s="123"/>
      <c r="AG2" s="135" t="s">
        <v>16</v>
      </c>
      <c r="AH2" s="123"/>
      <c r="AI2" s="135" t="s">
        <v>17</v>
      </c>
      <c r="AJ2" s="123"/>
      <c r="AK2" s="135" t="s">
        <v>18</v>
      </c>
      <c r="AL2" s="123"/>
      <c r="AM2" s="135" t="s">
        <v>19</v>
      </c>
      <c r="AN2" s="123"/>
      <c r="AO2" s="135" t="s">
        <v>20</v>
      </c>
      <c r="AP2" s="123"/>
      <c r="AQ2" s="135" t="s">
        <v>21</v>
      </c>
      <c r="AR2" s="123"/>
      <c r="AS2" s="135" t="s">
        <v>22</v>
      </c>
      <c r="AT2" s="123"/>
      <c r="AU2" s="135" t="s">
        <v>23</v>
      </c>
      <c r="AV2" s="123"/>
      <c r="AW2" s="135" t="s">
        <v>24</v>
      </c>
      <c r="AX2" s="123"/>
      <c r="AY2" s="135" t="s">
        <v>25</v>
      </c>
      <c r="AZ2" s="123"/>
      <c r="BA2" s="135" t="s">
        <v>26</v>
      </c>
      <c r="BB2" s="123"/>
      <c r="BC2" s="135" t="s">
        <v>27</v>
      </c>
      <c r="BD2" s="123"/>
      <c r="BE2" s="135" t="s">
        <v>28</v>
      </c>
      <c r="BF2" s="123"/>
      <c r="BG2" s="135" t="s">
        <v>29</v>
      </c>
      <c r="BH2" s="123"/>
      <c r="BI2" s="135" t="s">
        <v>30</v>
      </c>
      <c r="BJ2" s="123"/>
      <c r="BK2" s="135" t="s">
        <v>135</v>
      </c>
      <c r="BL2" s="123"/>
      <c r="BM2" s="135" t="s">
        <v>136</v>
      </c>
      <c r="BN2" s="123"/>
      <c r="BO2" s="135" t="s">
        <v>137</v>
      </c>
      <c r="BP2" s="123"/>
      <c r="BQ2" s="135" t="s">
        <v>138</v>
      </c>
      <c r="BR2" s="123"/>
      <c r="BS2" s="135" t="s">
        <v>139</v>
      </c>
      <c r="BT2" s="123"/>
      <c r="BU2" s="135" t="s">
        <v>140</v>
      </c>
      <c r="BV2" s="123"/>
      <c r="BW2" s="135" t="s">
        <v>141</v>
      </c>
      <c r="BX2" s="123"/>
      <c r="BY2" s="135" t="s">
        <v>142</v>
      </c>
      <c r="BZ2" s="123"/>
      <c r="CA2" s="135" t="s">
        <v>143</v>
      </c>
      <c r="CB2" s="123"/>
      <c r="CC2" s="135" t="s">
        <v>144</v>
      </c>
      <c r="CD2" s="123"/>
      <c r="CE2" s="150"/>
      <c r="CF2" s="153"/>
      <c r="CG2" s="155"/>
    </row>
    <row r="3" spans="1:85" ht="106.15" customHeight="1" thickBot="1" x14ac:dyDescent="0.25">
      <c r="A3" s="47"/>
      <c r="B3" s="48" t="s">
        <v>100</v>
      </c>
      <c r="C3" s="49" t="s">
        <v>32</v>
      </c>
      <c r="D3" s="50" t="s">
        <v>33</v>
      </c>
      <c r="E3" s="49" t="s">
        <v>32</v>
      </c>
      <c r="F3" s="50" t="s">
        <v>33</v>
      </c>
      <c r="G3" s="49" t="s">
        <v>32</v>
      </c>
      <c r="H3" s="50" t="s">
        <v>33</v>
      </c>
      <c r="I3" s="49" t="s">
        <v>32</v>
      </c>
      <c r="J3" s="50" t="s">
        <v>33</v>
      </c>
      <c r="K3" s="49" t="s">
        <v>32</v>
      </c>
      <c r="L3" s="50" t="s">
        <v>33</v>
      </c>
      <c r="M3" s="49" t="s">
        <v>32</v>
      </c>
      <c r="N3" s="50" t="s">
        <v>33</v>
      </c>
      <c r="O3" s="49" t="s">
        <v>32</v>
      </c>
      <c r="P3" s="50" t="s">
        <v>33</v>
      </c>
      <c r="Q3" s="49" t="s">
        <v>32</v>
      </c>
      <c r="R3" s="50" t="s">
        <v>33</v>
      </c>
      <c r="S3" s="49" t="s">
        <v>32</v>
      </c>
      <c r="T3" s="50" t="s">
        <v>33</v>
      </c>
      <c r="U3" s="49" t="s">
        <v>32</v>
      </c>
      <c r="V3" s="50" t="s">
        <v>33</v>
      </c>
      <c r="W3" s="49" t="s">
        <v>32</v>
      </c>
      <c r="X3" s="50" t="s">
        <v>33</v>
      </c>
      <c r="Y3" s="49" t="s">
        <v>32</v>
      </c>
      <c r="Z3" s="50" t="s">
        <v>33</v>
      </c>
      <c r="AA3" s="49" t="s">
        <v>32</v>
      </c>
      <c r="AB3" s="50" t="s">
        <v>33</v>
      </c>
      <c r="AC3" s="49" t="s">
        <v>32</v>
      </c>
      <c r="AD3" s="50" t="s">
        <v>33</v>
      </c>
      <c r="AE3" s="49" t="s">
        <v>32</v>
      </c>
      <c r="AF3" s="50" t="s">
        <v>33</v>
      </c>
      <c r="AG3" s="49" t="s">
        <v>32</v>
      </c>
      <c r="AH3" s="50" t="s">
        <v>33</v>
      </c>
      <c r="AI3" s="49" t="s">
        <v>32</v>
      </c>
      <c r="AJ3" s="50" t="s">
        <v>33</v>
      </c>
      <c r="AK3" s="49" t="s">
        <v>32</v>
      </c>
      <c r="AL3" s="50" t="s">
        <v>33</v>
      </c>
      <c r="AM3" s="49" t="s">
        <v>32</v>
      </c>
      <c r="AN3" s="50" t="s">
        <v>33</v>
      </c>
      <c r="AO3" s="49" t="s">
        <v>32</v>
      </c>
      <c r="AP3" s="50" t="s">
        <v>33</v>
      </c>
      <c r="AQ3" s="49" t="s">
        <v>32</v>
      </c>
      <c r="AR3" s="50" t="s">
        <v>33</v>
      </c>
      <c r="AS3" s="49" t="s">
        <v>32</v>
      </c>
      <c r="AT3" s="50" t="s">
        <v>33</v>
      </c>
      <c r="AU3" s="49" t="s">
        <v>32</v>
      </c>
      <c r="AV3" s="50" t="s">
        <v>33</v>
      </c>
      <c r="AW3" s="49" t="s">
        <v>32</v>
      </c>
      <c r="AX3" s="50" t="s">
        <v>33</v>
      </c>
      <c r="AY3" s="49" t="s">
        <v>32</v>
      </c>
      <c r="AZ3" s="50" t="s">
        <v>33</v>
      </c>
      <c r="BA3" s="49" t="s">
        <v>32</v>
      </c>
      <c r="BB3" s="50" t="s">
        <v>33</v>
      </c>
      <c r="BC3" s="49" t="s">
        <v>32</v>
      </c>
      <c r="BD3" s="50" t="s">
        <v>33</v>
      </c>
      <c r="BE3" s="49" t="s">
        <v>32</v>
      </c>
      <c r="BF3" s="50" t="s">
        <v>33</v>
      </c>
      <c r="BG3" s="49" t="s">
        <v>32</v>
      </c>
      <c r="BH3" s="50" t="s">
        <v>33</v>
      </c>
      <c r="BI3" s="49" t="s">
        <v>32</v>
      </c>
      <c r="BJ3" s="50" t="s">
        <v>33</v>
      </c>
      <c r="BK3" s="49" t="s">
        <v>32</v>
      </c>
      <c r="BL3" s="50" t="s">
        <v>33</v>
      </c>
      <c r="BM3" s="49" t="s">
        <v>32</v>
      </c>
      <c r="BN3" s="50" t="s">
        <v>33</v>
      </c>
      <c r="BO3" s="49" t="s">
        <v>32</v>
      </c>
      <c r="BP3" s="50" t="s">
        <v>33</v>
      </c>
      <c r="BQ3" s="49" t="s">
        <v>32</v>
      </c>
      <c r="BR3" s="50" t="s">
        <v>33</v>
      </c>
      <c r="BS3" s="49" t="s">
        <v>32</v>
      </c>
      <c r="BT3" s="50" t="s">
        <v>33</v>
      </c>
      <c r="BU3" s="49" t="s">
        <v>32</v>
      </c>
      <c r="BV3" s="50" t="s">
        <v>33</v>
      </c>
      <c r="BW3" s="49" t="s">
        <v>32</v>
      </c>
      <c r="BX3" s="50" t="s">
        <v>33</v>
      </c>
      <c r="BY3" s="49" t="s">
        <v>32</v>
      </c>
      <c r="BZ3" s="50" t="s">
        <v>33</v>
      </c>
      <c r="CA3" s="49" t="s">
        <v>32</v>
      </c>
      <c r="CB3" s="50" t="s">
        <v>33</v>
      </c>
      <c r="CC3" s="49" t="s">
        <v>32</v>
      </c>
      <c r="CD3" s="50" t="s">
        <v>33</v>
      </c>
      <c r="CE3" s="151"/>
      <c r="CF3" s="154"/>
      <c r="CG3" s="155"/>
    </row>
    <row r="4" spans="1:85" ht="12.75" x14ac:dyDescent="0.2">
      <c r="A4" s="136" t="s">
        <v>34</v>
      </c>
      <c r="B4" s="51" t="s">
        <v>101</v>
      </c>
      <c r="C4" s="52"/>
      <c r="D4" s="53"/>
      <c r="E4" s="52"/>
      <c r="F4" s="53"/>
      <c r="G4" s="52"/>
      <c r="H4" s="53"/>
      <c r="I4" s="52">
        <v>1</v>
      </c>
      <c r="J4" s="53"/>
      <c r="K4" s="52"/>
      <c r="L4" s="53"/>
      <c r="M4" s="52"/>
      <c r="N4" s="53"/>
      <c r="O4" s="52"/>
      <c r="P4" s="53"/>
      <c r="Q4" s="52"/>
      <c r="R4" s="53"/>
      <c r="S4" s="52"/>
      <c r="T4" s="53"/>
      <c r="U4" s="52"/>
      <c r="V4" s="53"/>
      <c r="W4" s="52">
        <v>2</v>
      </c>
      <c r="X4" s="53"/>
      <c r="Y4" s="52"/>
      <c r="Z4" s="53"/>
      <c r="AA4" s="52"/>
      <c r="AB4" s="53"/>
      <c r="AC4" s="52"/>
      <c r="AD4" s="53"/>
      <c r="AE4" s="52"/>
      <c r="AF4" s="53"/>
      <c r="AG4" s="52">
        <v>3</v>
      </c>
      <c r="AH4" s="53"/>
      <c r="AI4" s="52"/>
      <c r="AJ4" s="53"/>
      <c r="AK4" s="52">
        <v>2</v>
      </c>
      <c r="AL4" s="53"/>
      <c r="AM4" s="52"/>
      <c r="AN4" s="53"/>
      <c r="AO4" s="52"/>
      <c r="AP4" s="53"/>
      <c r="AQ4" s="52"/>
      <c r="AR4" s="53"/>
      <c r="AS4" s="52"/>
      <c r="AT4" s="53"/>
      <c r="AU4" s="52"/>
      <c r="AV4" s="53"/>
      <c r="AW4" s="52">
        <v>3</v>
      </c>
      <c r="AX4" s="53"/>
      <c r="AY4" s="52"/>
      <c r="AZ4" s="53"/>
      <c r="BA4" s="52"/>
      <c r="BB4" s="53"/>
      <c r="BC4" s="52"/>
      <c r="BD4" s="53"/>
      <c r="BE4" s="52"/>
      <c r="BF4" s="53"/>
      <c r="BG4" s="52">
        <v>1</v>
      </c>
      <c r="BH4" s="53"/>
      <c r="BI4" s="52"/>
      <c r="BJ4" s="54"/>
      <c r="BK4" s="52">
        <v>3</v>
      </c>
      <c r="BL4" s="54"/>
      <c r="BM4" s="52">
        <v>1</v>
      </c>
      <c r="BN4" s="54"/>
      <c r="BO4" s="52"/>
      <c r="BP4" s="54"/>
      <c r="BQ4" s="52"/>
      <c r="BR4" s="54"/>
      <c r="BS4" s="52"/>
      <c r="BT4" s="54"/>
      <c r="BU4" s="52"/>
      <c r="BV4" s="54"/>
      <c r="BW4" s="52"/>
      <c r="BX4" s="54"/>
      <c r="BY4" s="52"/>
      <c r="BZ4" s="54"/>
      <c r="CA4" s="52"/>
      <c r="CB4" s="54"/>
      <c r="CC4" s="52"/>
      <c r="CD4" s="54"/>
      <c r="CE4" s="55">
        <f>C4+E4+G4+I4+K4+M4+O4+Q4+S4+U4+W4+Y4+AA4+AC4+AE4+AG4+AI4+AK4+AM4+AO4+AQ4+AS4+AU4+AW4+AY4+BA4+BC4+BE4+BG4+BI4+BK4+BM4+BO4+BQ4+BS4+BU4+BW4+BY4+CA4+CC4</f>
        <v>16</v>
      </c>
      <c r="CF4" s="55">
        <f>D4+F4+H4+J4+L4+N4+P4+R4+T4+V4+X4+Z4+AB4+AD4+AF4+AH4+AJ4+AL4+AN4+AP4+AR4+AT4+AV4+AX4+AZ4+BB4+BD4+BF4+BH4+BJ4+BL4+BN4+BP4+BR4+BT4+BV4+BX4+BZ4+CB4+CD4</f>
        <v>0</v>
      </c>
      <c r="CG4" s="55">
        <f>CE4+CF4</f>
        <v>16</v>
      </c>
    </row>
    <row r="5" spans="1:85" ht="12.75" x14ac:dyDescent="0.2">
      <c r="A5" s="132"/>
      <c r="B5" s="56" t="s">
        <v>102</v>
      </c>
      <c r="C5" s="57"/>
      <c r="D5" s="58"/>
      <c r="E5" s="57"/>
      <c r="F5" s="58"/>
      <c r="G5" s="57">
        <v>1</v>
      </c>
      <c r="H5" s="58"/>
      <c r="I5" s="57">
        <v>3</v>
      </c>
      <c r="J5" s="58"/>
      <c r="K5" s="57">
        <v>1</v>
      </c>
      <c r="L5" s="58"/>
      <c r="M5" s="57">
        <v>1</v>
      </c>
      <c r="N5" s="58"/>
      <c r="O5" s="57"/>
      <c r="P5" s="58"/>
      <c r="Q5" s="57">
        <v>2</v>
      </c>
      <c r="R5" s="58"/>
      <c r="S5" s="57">
        <v>4</v>
      </c>
      <c r="T5" s="58"/>
      <c r="U5" s="57">
        <v>10</v>
      </c>
      <c r="V5" s="58">
        <v>5</v>
      </c>
      <c r="W5" s="57">
        <v>4</v>
      </c>
      <c r="X5" s="58"/>
      <c r="Y5" s="57"/>
      <c r="Z5" s="58"/>
      <c r="AA5" s="57"/>
      <c r="AB5" s="58"/>
      <c r="AC5" s="57">
        <v>4</v>
      </c>
      <c r="AD5" s="58"/>
      <c r="AE5" s="57">
        <v>2</v>
      </c>
      <c r="AF5" s="58"/>
      <c r="AG5" s="57">
        <v>1</v>
      </c>
      <c r="AH5" s="58"/>
      <c r="AI5" s="57"/>
      <c r="AJ5" s="58"/>
      <c r="AK5" s="57"/>
      <c r="AL5" s="58"/>
      <c r="AM5" s="57">
        <v>1</v>
      </c>
      <c r="AN5" s="58"/>
      <c r="AO5" s="57">
        <v>8</v>
      </c>
      <c r="AP5" s="58"/>
      <c r="AQ5" s="57"/>
      <c r="AR5" s="58"/>
      <c r="AS5" s="57">
        <v>5</v>
      </c>
      <c r="AT5" s="58"/>
      <c r="AU5" s="57"/>
      <c r="AV5" s="58"/>
      <c r="AW5" s="57"/>
      <c r="AX5" s="58"/>
      <c r="AY5" s="57"/>
      <c r="AZ5" s="58"/>
      <c r="BA5" s="57"/>
      <c r="BB5" s="58"/>
      <c r="BC5" s="57"/>
      <c r="BD5" s="58"/>
      <c r="BE5" s="57"/>
      <c r="BF5" s="58"/>
      <c r="BG5" s="57"/>
      <c r="BH5" s="58"/>
      <c r="BI5" s="57"/>
      <c r="BJ5" s="59"/>
      <c r="BK5" s="57">
        <v>2</v>
      </c>
      <c r="BL5" s="59"/>
      <c r="BM5" s="57"/>
      <c r="BN5" s="59"/>
      <c r="BO5" s="57"/>
      <c r="BP5" s="59"/>
      <c r="BQ5" s="57"/>
      <c r="BR5" s="59"/>
      <c r="BS5" s="57"/>
      <c r="BT5" s="59"/>
      <c r="BU5" s="57"/>
      <c r="BV5" s="59"/>
      <c r="BW5" s="57"/>
      <c r="BX5" s="59"/>
      <c r="BY5" s="57"/>
      <c r="BZ5" s="59"/>
      <c r="CA5" s="57"/>
      <c r="CB5" s="59"/>
      <c r="CC5" s="57"/>
      <c r="CD5" s="59"/>
      <c r="CE5" s="55">
        <f t="shared" ref="CE5:CF44" si="0">C5+E5+G5+I5+K5+M5+O5+Q5+S5+U5+W5+Y5+AA5+AC5+AE5+AG5+AI5+AK5+AM5+AO5+AQ5+AS5+AU5+AW5+AY5+BA5+BC5+BE5+BG5+BI5+BK5+BM5+BO5+BQ5+BS5+BU5+BW5+BY5+CA5+CC5</f>
        <v>49</v>
      </c>
      <c r="CF5" s="55">
        <f t="shared" si="0"/>
        <v>5</v>
      </c>
      <c r="CG5" s="55">
        <f t="shared" ref="CG5:CG45" si="1">CE5+CF5</f>
        <v>54</v>
      </c>
    </row>
    <row r="6" spans="1:85" ht="12.75" x14ac:dyDescent="0.2">
      <c r="A6" s="132"/>
      <c r="B6" s="56" t="s">
        <v>103</v>
      </c>
      <c r="C6" s="57">
        <v>9</v>
      </c>
      <c r="D6" s="58">
        <v>3</v>
      </c>
      <c r="E6" s="57">
        <v>3</v>
      </c>
      <c r="F6" s="58">
        <v>1</v>
      </c>
      <c r="G6" s="57">
        <v>12</v>
      </c>
      <c r="H6" s="58"/>
      <c r="I6" s="57">
        <v>7</v>
      </c>
      <c r="J6" s="58"/>
      <c r="K6" s="57">
        <v>3</v>
      </c>
      <c r="L6" s="58"/>
      <c r="M6" s="57">
        <v>4</v>
      </c>
      <c r="N6" s="58"/>
      <c r="O6" s="57">
        <v>15</v>
      </c>
      <c r="P6" s="58">
        <v>1</v>
      </c>
      <c r="Q6" s="57">
        <v>7</v>
      </c>
      <c r="R6" s="58">
        <v>2</v>
      </c>
      <c r="S6" s="57">
        <v>10</v>
      </c>
      <c r="T6" s="58"/>
      <c r="U6" s="57">
        <v>16</v>
      </c>
      <c r="V6" s="58"/>
      <c r="W6" s="57">
        <v>2</v>
      </c>
      <c r="X6" s="58">
        <v>6</v>
      </c>
      <c r="Y6" s="57"/>
      <c r="Z6" s="58"/>
      <c r="AA6" s="57"/>
      <c r="AB6" s="58"/>
      <c r="AC6" s="57">
        <v>8</v>
      </c>
      <c r="AD6" s="58"/>
      <c r="AE6" s="57"/>
      <c r="AF6" s="58">
        <v>1</v>
      </c>
      <c r="AG6" s="57">
        <v>7</v>
      </c>
      <c r="AH6" s="58"/>
      <c r="AI6" s="57">
        <v>1</v>
      </c>
      <c r="AJ6" s="58"/>
      <c r="AK6" s="57">
        <v>10</v>
      </c>
      <c r="AL6" s="58"/>
      <c r="AM6" s="57">
        <v>8</v>
      </c>
      <c r="AN6" s="58">
        <v>1</v>
      </c>
      <c r="AO6" s="57">
        <v>5</v>
      </c>
      <c r="AP6" s="58">
        <v>3</v>
      </c>
      <c r="AQ6" s="57">
        <v>1</v>
      </c>
      <c r="AR6" s="58">
        <v>1</v>
      </c>
      <c r="AS6" s="57">
        <v>7</v>
      </c>
      <c r="AT6" s="58">
        <v>4</v>
      </c>
      <c r="AU6" s="57">
        <v>4</v>
      </c>
      <c r="AV6" s="58">
        <v>5</v>
      </c>
      <c r="AW6" s="57">
        <v>4</v>
      </c>
      <c r="AX6" s="58"/>
      <c r="AY6" s="57">
        <v>7</v>
      </c>
      <c r="AZ6" s="58"/>
      <c r="BA6" s="57">
        <v>1</v>
      </c>
      <c r="BB6" s="58"/>
      <c r="BC6" s="57">
        <v>7</v>
      </c>
      <c r="BD6" s="58"/>
      <c r="BE6" s="57"/>
      <c r="BF6" s="58">
        <v>1</v>
      </c>
      <c r="BG6" s="57">
        <v>6</v>
      </c>
      <c r="BH6" s="58"/>
      <c r="BI6" s="57">
        <v>1</v>
      </c>
      <c r="BJ6" s="59"/>
      <c r="BK6" s="57">
        <v>10</v>
      </c>
      <c r="BL6" s="59">
        <v>1</v>
      </c>
      <c r="BM6" s="57">
        <v>15</v>
      </c>
      <c r="BN6" s="59">
        <v>2</v>
      </c>
      <c r="BO6" s="57"/>
      <c r="BP6" s="59"/>
      <c r="BQ6" s="57"/>
      <c r="BR6" s="59"/>
      <c r="BS6" s="57"/>
      <c r="BT6" s="59"/>
      <c r="BU6" s="57"/>
      <c r="BV6" s="59"/>
      <c r="BW6" s="57"/>
      <c r="BX6" s="59"/>
      <c r="BY6" s="57"/>
      <c r="BZ6" s="59"/>
      <c r="CA6" s="57"/>
      <c r="CB6" s="59"/>
      <c r="CC6" s="57"/>
      <c r="CD6" s="59"/>
      <c r="CE6" s="55">
        <f t="shared" si="0"/>
        <v>190</v>
      </c>
      <c r="CF6" s="55">
        <f t="shared" si="0"/>
        <v>32</v>
      </c>
      <c r="CG6" s="55">
        <f t="shared" si="1"/>
        <v>222</v>
      </c>
    </row>
    <row r="7" spans="1:85" ht="12.75" x14ac:dyDescent="0.2">
      <c r="A7" s="132"/>
      <c r="B7" s="56" t="s">
        <v>104</v>
      </c>
      <c r="C7" s="57">
        <v>23</v>
      </c>
      <c r="D7" s="58"/>
      <c r="E7" s="57">
        <v>12</v>
      </c>
      <c r="F7" s="58"/>
      <c r="G7" s="57">
        <v>18</v>
      </c>
      <c r="H7" s="58"/>
      <c r="I7" s="57">
        <v>23</v>
      </c>
      <c r="J7" s="58"/>
      <c r="K7" s="57">
        <v>51</v>
      </c>
      <c r="L7" s="58"/>
      <c r="M7" s="57">
        <v>70</v>
      </c>
      <c r="N7" s="58"/>
      <c r="O7" s="57">
        <v>28</v>
      </c>
      <c r="P7" s="58"/>
      <c r="Q7" s="57">
        <v>19</v>
      </c>
      <c r="R7" s="58"/>
      <c r="S7" s="57">
        <v>27</v>
      </c>
      <c r="T7" s="58"/>
      <c r="U7" s="57">
        <v>28</v>
      </c>
      <c r="V7" s="58"/>
      <c r="W7" s="57">
        <v>30</v>
      </c>
      <c r="X7" s="58"/>
      <c r="Y7" s="57">
        <v>36</v>
      </c>
      <c r="Z7" s="58"/>
      <c r="AA7" s="57">
        <v>39</v>
      </c>
      <c r="AB7" s="58"/>
      <c r="AC7" s="57">
        <v>29</v>
      </c>
      <c r="AD7" s="58"/>
      <c r="AE7" s="57">
        <v>29</v>
      </c>
      <c r="AF7" s="58"/>
      <c r="AG7" s="57">
        <v>5</v>
      </c>
      <c r="AH7" s="58"/>
      <c r="AI7" s="57">
        <v>33</v>
      </c>
      <c r="AJ7" s="58"/>
      <c r="AK7" s="57">
        <v>18</v>
      </c>
      <c r="AL7" s="58"/>
      <c r="AM7" s="57">
        <v>14</v>
      </c>
      <c r="AN7" s="58"/>
      <c r="AO7" s="57">
        <v>43</v>
      </c>
      <c r="AP7" s="58"/>
      <c r="AQ7" s="57">
        <v>84</v>
      </c>
      <c r="AR7" s="58"/>
      <c r="AS7" s="57">
        <v>27</v>
      </c>
      <c r="AT7" s="58"/>
      <c r="AU7" s="57">
        <v>30</v>
      </c>
      <c r="AV7" s="58"/>
      <c r="AW7" s="57">
        <v>49</v>
      </c>
      <c r="AX7" s="58"/>
      <c r="AY7" s="57">
        <v>13</v>
      </c>
      <c r="AZ7" s="58">
        <v>1</v>
      </c>
      <c r="BA7" s="57">
        <v>36</v>
      </c>
      <c r="BB7" s="58"/>
      <c r="BC7" s="57">
        <v>35</v>
      </c>
      <c r="BD7" s="58"/>
      <c r="BE7" s="57">
        <v>20</v>
      </c>
      <c r="BF7" s="58"/>
      <c r="BG7" s="57">
        <v>12</v>
      </c>
      <c r="BH7" s="58"/>
      <c r="BI7" s="57">
        <v>17</v>
      </c>
      <c r="BJ7" s="59"/>
      <c r="BK7" s="57">
        <v>29</v>
      </c>
      <c r="BL7" s="59"/>
      <c r="BM7" s="57">
        <v>26</v>
      </c>
      <c r="BN7" s="59"/>
      <c r="BO7" s="57"/>
      <c r="BP7" s="59"/>
      <c r="BQ7" s="57"/>
      <c r="BR7" s="59"/>
      <c r="BS7" s="57"/>
      <c r="BT7" s="59"/>
      <c r="BU7" s="57"/>
      <c r="BV7" s="59"/>
      <c r="BW7" s="57"/>
      <c r="BX7" s="59"/>
      <c r="BY7" s="57"/>
      <c r="BZ7" s="59"/>
      <c r="CA7" s="57"/>
      <c r="CB7" s="59"/>
      <c r="CC7" s="57"/>
      <c r="CD7" s="59"/>
      <c r="CE7" s="55">
        <f t="shared" si="0"/>
        <v>953</v>
      </c>
      <c r="CF7" s="55">
        <f t="shared" si="0"/>
        <v>1</v>
      </c>
      <c r="CG7" s="55">
        <f t="shared" si="1"/>
        <v>954</v>
      </c>
    </row>
    <row r="8" spans="1:85" ht="12.75" x14ac:dyDescent="0.2">
      <c r="A8" s="132"/>
      <c r="B8" s="56" t="s">
        <v>105</v>
      </c>
      <c r="C8" s="57">
        <v>30</v>
      </c>
      <c r="D8" s="58"/>
      <c r="E8" s="57">
        <v>17</v>
      </c>
      <c r="F8" s="58"/>
      <c r="G8" s="57">
        <v>24</v>
      </c>
      <c r="H8" s="58"/>
      <c r="I8" s="57">
        <v>20</v>
      </c>
      <c r="J8" s="58"/>
      <c r="K8" s="57">
        <v>8</v>
      </c>
      <c r="L8" s="58"/>
      <c r="M8" s="57">
        <v>3</v>
      </c>
      <c r="N8" s="58"/>
      <c r="O8" s="57">
        <v>10</v>
      </c>
      <c r="P8" s="58"/>
      <c r="Q8" s="57">
        <v>10</v>
      </c>
      <c r="R8" s="58"/>
      <c r="S8" s="57">
        <v>17</v>
      </c>
      <c r="T8" s="58"/>
      <c r="U8" s="57">
        <v>2</v>
      </c>
      <c r="V8" s="58"/>
      <c r="W8" s="57">
        <v>10</v>
      </c>
      <c r="X8" s="58"/>
      <c r="Y8" s="57">
        <v>50</v>
      </c>
      <c r="Z8" s="58"/>
      <c r="AA8" s="57">
        <v>42</v>
      </c>
      <c r="AB8" s="58"/>
      <c r="AC8" s="57">
        <v>24</v>
      </c>
      <c r="AD8" s="58"/>
      <c r="AE8" s="57">
        <v>24</v>
      </c>
      <c r="AF8" s="58"/>
      <c r="AG8" s="57">
        <v>13</v>
      </c>
      <c r="AH8" s="58"/>
      <c r="AI8" s="57">
        <v>30</v>
      </c>
      <c r="AJ8" s="58"/>
      <c r="AK8" s="57"/>
      <c r="AL8" s="58"/>
      <c r="AM8" s="57">
        <v>31</v>
      </c>
      <c r="AN8" s="58"/>
      <c r="AO8" s="57">
        <v>9</v>
      </c>
      <c r="AP8" s="58"/>
      <c r="AQ8" s="57"/>
      <c r="AR8" s="58"/>
      <c r="AS8" s="57">
        <v>11</v>
      </c>
      <c r="AT8" s="58"/>
      <c r="AU8" s="57">
        <v>23</v>
      </c>
      <c r="AV8" s="58"/>
      <c r="AW8" s="57">
        <v>13</v>
      </c>
      <c r="AX8" s="58"/>
      <c r="AY8" s="57"/>
      <c r="AZ8" s="58"/>
      <c r="BA8" s="57">
        <v>1</v>
      </c>
      <c r="BB8" s="58"/>
      <c r="BC8" s="57">
        <v>1</v>
      </c>
      <c r="BD8" s="58"/>
      <c r="BE8" s="57">
        <v>30</v>
      </c>
      <c r="BF8" s="58"/>
      <c r="BG8" s="57">
        <v>23</v>
      </c>
      <c r="BH8" s="58"/>
      <c r="BI8" s="57">
        <v>39</v>
      </c>
      <c r="BJ8" s="59"/>
      <c r="BK8" s="57">
        <v>15</v>
      </c>
      <c r="BL8" s="59"/>
      <c r="BM8" s="57">
        <v>24</v>
      </c>
      <c r="BN8" s="59"/>
      <c r="BO8" s="57"/>
      <c r="BP8" s="59"/>
      <c r="BQ8" s="57"/>
      <c r="BR8" s="59"/>
      <c r="BS8" s="57"/>
      <c r="BT8" s="59"/>
      <c r="BU8" s="57"/>
      <c r="BV8" s="59"/>
      <c r="BW8" s="57"/>
      <c r="BX8" s="59"/>
      <c r="BY8" s="57"/>
      <c r="BZ8" s="59"/>
      <c r="CA8" s="57"/>
      <c r="CB8" s="59"/>
      <c r="CC8" s="57"/>
      <c r="CD8" s="59"/>
      <c r="CE8" s="55">
        <f t="shared" si="0"/>
        <v>554</v>
      </c>
      <c r="CF8" s="55">
        <f t="shared" si="0"/>
        <v>0</v>
      </c>
      <c r="CG8" s="55">
        <f t="shared" si="1"/>
        <v>554</v>
      </c>
    </row>
    <row r="9" spans="1:85" ht="12.75" x14ac:dyDescent="0.2">
      <c r="A9" s="132"/>
      <c r="B9" s="56" t="s">
        <v>106</v>
      </c>
      <c r="C9" s="57"/>
      <c r="D9" s="58"/>
      <c r="E9" s="57">
        <v>11</v>
      </c>
      <c r="F9" s="58"/>
      <c r="G9" s="57">
        <v>5</v>
      </c>
      <c r="H9" s="58"/>
      <c r="I9" s="57"/>
      <c r="J9" s="58"/>
      <c r="K9" s="57">
        <v>16</v>
      </c>
      <c r="L9" s="58"/>
      <c r="M9" s="57">
        <v>3</v>
      </c>
      <c r="N9" s="58"/>
      <c r="O9" s="57"/>
      <c r="P9" s="58"/>
      <c r="Q9" s="57">
        <v>20</v>
      </c>
      <c r="R9" s="58"/>
      <c r="S9" s="57">
        <v>5</v>
      </c>
      <c r="T9" s="58"/>
      <c r="U9" s="57"/>
      <c r="V9" s="58"/>
      <c r="W9" s="57">
        <v>9</v>
      </c>
      <c r="X9" s="58"/>
      <c r="Y9" s="57"/>
      <c r="Z9" s="58"/>
      <c r="AA9" s="57"/>
      <c r="AB9" s="58"/>
      <c r="AC9" s="57"/>
      <c r="AD9" s="58"/>
      <c r="AE9" s="57"/>
      <c r="AF9" s="58"/>
      <c r="AG9" s="57">
        <v>5</v>
      </c>
      <c r="AH9" s="58"/>
      <c r="AI9" s="57"/>
      <c r="AJ9" s="58"/>
      <c r="AK9" s="57"/>
      <c r="AL9" s="58"/>
      <c r="AM9" s="57">
        <v>5</v>
      </c>
      <c r="AN9" s="58"/>
      <c r="AO9" s="57"/>
      <c r="AP9" s="58"/>
      <c r="AQ9" s="57">
        <v>2</v>
      </c>
      <c r="AR9" s="58"/>
      <c r="AS9" s="57"/>
      <c r="AT9" s="58"/>
      <c r="AU9" s="57">
        <v>2</v>
      </c>
      <c r="AV9" s="58"/>
      <c r="AW9" s="57">
        <v>4</v>
      </c>
      <c r="AX9" s="58"/>
      <c r="AY9" s="57">
        <v>3</v>
      </c>
      <c r="AZ9" s="58"/>
      <c r="BA9" s="57">
        <v>16</v>
      </c>
      <c r="BB9" s="58"/>
      <c r="BC9" s="57">
        <v>15</v>
      </c>
      <c r="BD9" s="58"/>
      <c r="BE9" s="57">
        <v>2</v>
      </c>
      <c r="BF9" s="58"/>
      <c r="BG9" s="57"/>
      <c r="BH9" s="58"/>
      <c r="BI9" s="57">
        <v>3</v>
      </c>
      <c r="BJ9" s="59"/>
      <c r="BK9" s="57"/>
      <c r="BL9" s="59"/>
      <c r="BM9" s="57"/>
      <c r="BN9" s="59"/>
      <c r="BO9" s="57"/>
      <c r="BP9" s="59"/>
      <c r="BQ9" s="57"/>
      <c r="BR9" s="59"/>
      <c r="BS9" s="57"/>
      <c r="BT9" s="59"/>
      <c r="BU9" s="57"/>
      <c r="BV9" s="59"/>
      <c r="BW9" s="57"/>
      <c r="BX9" s="59"/>
      <c r="BY9" s="57"/>
      <c r="BZ9" s="59"/>
      <c r="CA9" s="57"/>
      <c r="CB9" s="59"/>
      <c r="CC9" s="57"/>
      <c r="CD9" s="59"/>
      <c r="CE9" s="55">
        <f t="shared" si="0"/>
        <v>126</v>
      </c>
      <c r="CF9" s="55">
        <f t="shared" si="0"/>
        <v>0</v>
      </c>
      <c r="CG9" s="55">
        <f t="shared" si="1"/>
        <v>126</v>
      </c>
    </row>
    <row r="10" spans="1:85" ht="12.75" x14ac:dyDescent="0.2">
      <c r="A10" s="132"/>
      <c r="B10" s="56" t="s">
        <v>107</v>
      </c>
      <c r="C10" s="57">
        <v>21</v>
      </c>
      <c r="D10" s="58"/>
      <c r="E10" s="57">
        <v>22</v>
      </c>
      <c r="F10" s="58"/>
      <c r="G10" s="57">
        <v>12</v>
      </c>
      <c r="H10" s="58"/>
      <c r="I10" s="57">
        <v>29</v>
      </c>
      <c r="J10" s="58"/>
      <c r="K10" s="57">
        <v>6</v>
      </c>
      <c r="L10" s="58"/>
      <c r="M10" s="57"/>
      <c r="N10" s="58"/>
      <c r="O10" s="57">
        <v>25</v>
      </c>
      <c r="P10" s="58"/>
      <c r="Q10" s="57"/>
      <c r="R10" s="58"/>
      <c r="S10" s="57">
        <v>6</v>
      </c>
      <c r="T10" s="58"/>
      <c r="U10" s="57">
        <v>4</v>
      </c>
      <c r="V10" s="58"/>
      <c r="W10" s="57">
        <v>3</v>
      </c>
      <c r="X10" s="58"/>
      <c r="Y10" s="57">
        <v>6</v>
      </c>
      <c r="Z10" s="58"/>
      <c r="AA10" s="57">
        <v>11</v>
      </c>
      <c r="AB10" s="58"/>
      <c r="AC10" s="57">
        <v>15</v>
      </c>
      <c r="AD10" s="58"/>
      <c r="AE10" s="57">
        <v>13</v>
      </c>
      <c r="AF10" s="58"/>
      <c r="AG10" s="57">
        <v>19</v>
      </c>
      <c r="AH10" s="58"/>
      <c r="AI10" s="57">
        <v>23</v>
      </c>
      <c r="AJ10" s="58"/>
      <c r="AK10" s="57"/>
      <c r="AL10" s="58"/>
      <c r="AM10" s="57">
        <v>19</v>
      </c>
      <c r="AN10" s="58"/>
      <c r="AO10" s="57">
        <v>14</v>
      </c>
      <c r="AP10" s="58"/>
      <c r="AQ10" s="57"/>
      <c r="AR10" s="58"/>
      <c r="AS10" s="57">
        <v>24</v>
      </c>
      <c r="AT10" s="58"/>
      <c r="AU10" s="57">
        <v>24</v>
      </c>
      <c r="AV10" s="58"/>
      <c r="AW10" s="57">
        <v>16</v>
      </c>
      <c r="AX10" s="58"/>
      <c r="AY10" s="57"/>
      <c r="AZ10" s="58"/>
      <c r="BA10" s="57"/>
      <c r="BB10" s="58"/>
      <c r="BC10" s="57"/>
      <c r="BD10" s="58"/>
      <c r="BE10" s="57"/>
      <c r="BF10" s="58"/>
      <c r="BG10" s="57">
        <v>1</v>
      </c>
      <c r="BH10" s="58"/>
      <c r="BI10" s="57">
        <v>10</v>
      </c>
      <c r="BJ10" s="59"/>
      <c r="BK10" s="57">
        <v>16</v>
      </c>
      <c r="BL10" s="59"/>
      <c r="BM10" s="57">
        <v>16</v>
      </c>
      <c r="BN10" s="59"/>
      <c r="BO10" s="57"/>
      <c r="BP10" s="59"/>
      <c r="BQ10" s="57"/>
      <c r="BR10" s="59"/>
      <c r="BS10" s="57"/>
      <c r="BT10" s="59"/>
      <c r="BU10" s="57"/>
      <c r="BV10" s="59"/>
      <c r="BW10" s="57"/>
      <c r="BX10" s="59"/>
      <c r="BY10" s="57"/>
      <c r="BZ10" s="59"/>
      <c r="CA10" s="57"/>
      <c r="CB10" s="59"/>
      <c r="CC10" s="57"/>
      <c r="CD10" s="59"/>
      <c r="CE10" s="55">
        <f t="shared" si="0"/>
        <v>355</v>
      </c>
      <c r="CF10" s="55">
        <f t="shared" si="0"/>
        <v>0</v>
      </c>
      <c r="CG10" s="55">
        <f t="shared" si="1"/>
        <v>355</v>
      </c>
    </row>
    <row r="11" spans="1:85" ht="12.75" x14ac:dyDescent="0.2">
      <c r="A11" s="132"/>
      <c r="B11" s="33" t="s">
        <v>108</v>
      </c>
      <c r="C11" s="57"/>
      <c r="D11" s="58"/>
      <c r="E11" s="57"/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57"/>
      <c r="AP11" s="58"/>
      <c r="AQ11" s="57"/>
      <c r="AR11" s="58"/>
      <c r="AS11" s="57"/>
      <c r="AT11" s="58"/>
      <c r="AU11" s="57"/>
      <c r="AV11" s="58"/>
      <c r="AW11" s="57"/>
      <c r="AX11" s="58"/>
      <c r="AY11" s="57"/>
      <c r="AZ11" s="58"/>
      <c r="BA11" s="57"/>
      <c r="BB11" s="58"/>
      <c r="BC11" s="57"/>
      <c r="BD11" s="58"/>
      <c r="BE11" s="57"/>
      <c r="BF11" s="58"/>
      <c r="BG11" s="57"/>
      <c r="BH11" s="58"/>
      <c r="BI11" s="57"/>
      <c r="BJ11" s="59"/>
      <c r="BK11" s="57"/>
      <c r="BL11" s="59"/>
      <c r="BM11" s="57"/>
      <c r="BN11" s="59"/>
      <c r="BO11" s="57"/>
      <c r="BP11" s="59"/>
      <c r="BQ11" s="57"/>
      <c r="BR11" s="59"/>
      <c r="BS11" s="57"/>
      <c r="BT11" s="59"/>
      <c r="BU11" s="57"/>
      <c r="BV11" s="59"/>
      <c r="BW11" s="57"/>
      <c r="BX11" s="59"/>
      <c r="BY11" s="57"/>
      <c r="BZ11" s="59"/>
      <c r="CA11" s="57"/>
      <c r="CB11" s="59"/>
      <c r="CC11" s="57"/>
      <c r="CD11" s="59"/>
      <c r="CE11" s="55">
        <f t="shared" ref="CE11" si="2">C11+E11+G11+I11+K11+M11+O11+Q11+S11+U11+W11+Y11+AA11+AC11+AE11+AG11+AI11+AK11+AM11+AO11+AQ11+AS11+AU11+AW11+AY11+BA11+BC11+BE11+BG11+BI11+BK11+BM11+BO11+BQ11+BS11+BU11+BW11+BY11+CA11+CC11</f>
        <v>0</v>
      </c>
      <c r="CF11" s="55">
        <f t="shared" ref="CF11" si="3">D11+F11+H11+J11+L11+N11+P11+R11+T11+V11+X11+Z11+AB11+AD11+AF11+AH11+AJ11+AL11+AN11+AP11+AR11+AT11+AV11+AX11+AZ11+BB11+BD11+BF11+BH11+BJ11+BL11+BN11+BP11+BR11+BT11+BV11+BX11+BZ11+CB11+CD11</f>
        <v>0</v>
      </c>
      <c r="CG11" s="55">
        <f t="shared" ref="CG11" si="4">CE11+CF11</f>
        <v>0</v>
      </c>
    </row>
    <row r="12" spans="1:85" ht="12.75" x14ac:dyDescent="0.2">
      <c r="A12" s="132"/>
      <c r="B12" s="56" t="s">
        <v>109</v>
      </c>
      <c r="C12" s="57"/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>
        <v>7</v>
      </c>
      <c r="V12" s="58"/>
      <c r="W12" s="57"/>
      <c r="X12" s="58"/>
      <c r="Y12" s="57"/>
      <c r="Z12" s="58"/>
      <c r="AA12" s="57"/>
      <c r="AB12" s="58"/>
      <c r="AC12" s="57"/>
      <c r="AD12" s="58"/>
      <c r="AE12" s="57"/>
      <c r="AF12" s="58"/>
      <c r="AG12" s="57"/>
      <c r="AH12" s="58"/>
      <c r="AI12" s="57"/>
      <c r="AJ12" s="58"/>
      <c r="AK12" s="57"/>
      <c r="AL12" s="58"/>
      <c r="AM12" s="57"/>
      <c r="AN12" s="58"/>
      <c r="AO12" s="57"/>
      <c r="AP12" s="58"/>
      <c r="AQ12" s="57"/>
      <c r="AR12" s="58"/>
      <c r="AS12" s="57"/>
      <c r="AT12" s="58"/>
      <c r="AU12" s="57"/>
      <c r="AV12" s="58"/>
      <c r="AW12" s="57"/>
      <c r="AX12" s="58"/>
      <c r="AY12" s="57"/>
      <c r="AZ12" s="58"/>
      <c r="BA12" s="57">
        <v>1</v>
      </c>
      <c r="BB12" s="58"/>
      <c r="BC12" s="57">
        <v>1</v>
      </c>
      <c r="BD12" s="58"/>
      <c r="BE12" s="57"/>
      <c r="BF12" s="58"/>
      <c r="BG12" s="57">
        <v>1</v>
      </c>
      <c r="BH12" s="58"/>
      <c r="BI12" s="57"/>
      <c r="BJ12" s="59"/>
      <c r="BK12" s="57">
        <v>5</v>
      </c>
      <c r="BL12" s="59"/>
      <c r="BM12" s="57"/>
      <c r="BN12" s="59"/>
      <c r="BO12" s="57"/>
      <c r="BP12" s="59"/>
      <c r="BQ12" s="57"/>
      <c r="BR12" s="59"/>
      <c r="BS12" s="57"/>
      <c r="BT12" s="59"/>
      <c r="BU12" s="57"/>
      <c r="BV12" s="59"/>
      <c r="BW12" s="57"/>
      <c r="BX12" s="59"/>
      <c r="BY12" s="57"/>
      <c r="BZ12" s="59"/>
      <c r="CA12" s="57"/>
      <c r="CB12" s="59"/>
      <c r="CC12" s="57"/>
      <c r="CD12" s="59"/>
      <c r="CE12" s="55">
        <f t="shared" si="0"/>
        <v>15</v>
      </c>
      <c r="CF12" s="55">
        <f t="shared" si="0"/>
        <v>0</v>
      </c>
      <c r="CG12" s="55">
        <f t="shared" si="1"/>
        <v>15</v>
      </c>
    </row>
    <row r="13" spans="1:85" ht="12.75" x14ac:dyDescent="0.2">
      <c r="A13" s="132"/>
      <c r="B13" s="56" t="s">
        <v>110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57">
        <v>10</v>
      </c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58"/>
      <c r="AA13" s="57"/>
      <c r="AB13" s="58"/>
      <c r="AC13" s="57"/>
      <c r="AD13" s="58"/>
      <c r="AE13" s="57"/>
      <c r="AF13" s="58"/>
      <c r="AG13" s="57"/>
      <c r="AH13" s="58"/>
      <c r="AI13" s="57"/>
      <c r="AJ13" s="58"/>
      <c r="AK13" s="57"/>
      <c r="AL13" s="58"/>
      <c r="AM13" s="57"/>
      <c r="AN13" s="58"/>
      <c r="AO13" s="57"/>
      <c r="AP13" s="58"/>
      <c r="AQ13" s="57"/>
      <c r="AR13" s="58"/>
      <c r="AS13" s="57"/>
      <c r="AT13" s="58"/>
      <c r="AU13" s="57"/>
      <c r="AV13" s="58"/>
      <c r="AW13" s="57"/>
      <c r="AX13" s="58"/>
      <c r="AY13" s="57"/>
      <c r="AZ13" s="58"/>
      <c r="BA13" s="57"/>
      <c r="BB13" s="58"/>
      <c r="BC13" s="57"/>
      <c r="BD13" s="58"/>
      <c r="BE13" s="57"/>
      <c r="BF13" s="58"/>
      <c r="BG13" s="57"/>
      <c r="BH13" s="58"/>
      <c r="BI13" s="57"/>
      <c r="BJ13" s="59"/>
      <c r="BK13" s="57"/>
      <c r="BL13" s="59"/>
      <c r="BM13" s="57"/>
      <c r="BN13" s="59"/>
      <c r="BO13" s="57"/>
      <c r="BP13" s="59"/>
      <c r="BQ13" s="57"/>
      <c r="BR13" s="59"/>
      <c r="BS13" s="57"/>
      <c r="BT13" s="59"/>
      <c r="BU13" s="57"/>
      <c r="BV13" s="59"/>
      <c r="BW13" s="57"/>
      <c r="BX13" s="59"/>
      <c r="BY13" s="57"/>
      <c r="BZ13" s="59"/>
      <c r="CA13" s="57"/>
      <c r="CB13" s="59"/>
      <c r="CC13" s="57"/>
      <c r="CD13" s="59"/>
      <c r="CE13" s="55">
        <f t="shared" si="0"/>
        <v>10</v>
      </c>
      <c r="CF13" s="55">
        <f t="shared" si="0"/>
        <v>0</v>
      </c>
      <c r="CG13" s="55">
        <f t="shared" si="1"/>
        <v>10</v>
      </c>
    </row>
    <row r="14" spans="1:85" ht="12.75" x14ac:dyDescent="0.2">
      <c r="A14" s="132"/>
      <c r="B14" s="56" t="s">
        <v>111</v>
      </c>
      <c r="C14" s="57">
        <v>2</v>
      </c>
      <c r="D14" s="58"/>
      <c r="E14" s="57"/>
      <c r="F14" s="58"/>
      <c r="G14" s="57">
        <v>3</v>
      </c>
      <c r="H14" s="58"/>
      <c r="I14" s="57">
        <v>4</v>
      </c>
      <c r="J14" s="58"/>
      <c r="K14" s="57"/>
      <c r="L14" s="58"/>
      <c r="M14" s="57">
        <v>6</v>
      </c>
      <c r="N14" s="58"/>
      <c r="O14" s="57">
        <v>1</v>
      </c>
      <c r="P14" s="58"/>
      <c r="Q14" s="57"/>
      <c r="R14" s="58"/>
      <c r="S14" s="57">
        <v>2</v>
      </c>
      <c r="T14" s="58"/>
      <c r="U14" s="57">
        <v>11</v>
      </c>
      <c r="V14" s="58">
        <v>3</v>
      </c>
      <c r="W14" s="57">
        <v>2</v>
      </c>
      <c r="X14" s="58">
        <v>1</v>
      </c>
      <c r="Y14" s="57"/>
      <c r="Z14" s="58"/>
      <c r="AA14" s="57"/>
      <c r="AB14" s="58"/>
      <c r="AC14" s="57">
        <v>1</v>
      </c>
      <c r="AD14" s="58"/>
      <c r="AE14" s="57">
        <v>2</v>
      </c>
      <c r="AF14" s="58"/>
      <c r="AG14" s="57">
        <v>1</v>
      </c>
      <c r="AH14" s="58"/>
      <c r="AI14" s="57"/>
      <c r="AJ14" s="58"/>
      <c r="AK14" s="57">
        <v>2</v>
      </c>
      <c r="AL14" s="58"/>
      <c r="AM14" s="57">
        <v>1</v>
      </c>
      <c r="AN14" s="58"/>
      <c r="AO14" s="57"/>
      <c r="AP14" s="58"/>
      <c r="AQ14" s="57"/>
      <c r="AR14" s="58"/>
      <c r="AS14" s="57">
        <v>6</v>
      </c>
      <c r="AT14" s="58"/>
      <c r="AU14" s="57"/>
      <c r="AV14" s="58"/>
      <c r="AW14" s="57">
        <v>5</v>
      </c>
      <c r="AX14" s="58"/>
      <c r="AY14" s="57">
        <v>8</v>
      </c>
      <c r="AZ14" s="58"/>
      <c r="BA14" s="57">
        <v>1</v>
      </c>
      <c r="BB14" s="58"/>
      <c r="BC14" s="57">
        <v>1</v>
      </c>
      <c r="BD14" s="58"/>
      <c r="BE14" s="57"/>
      <c r="BF14" s="58"/>
      <c r="BG14" s="57"/>
      <c r="BH14" s="58"/>
      <c r="BI14" s="57"/>
      <c r="BJ14" s="59"/>
      <c r="BK14" s="57">
        <v>9</v>
      </c>
      <c r="BL14" s="59">
        <v>1</v>
      </c>
      <c r="BM14" s="57">
        <v>8</v>
      </c>
      <c r="BN14" s="59"/>
      <c r="BO14" s="57"/>
      <c r="BP14" s="59"/>
      <c r="BQ14" s="57"/>
      <c r="BR14" s="59"/>
      <c r="BS14" s="57"/>
      <c r="BT14" s="59"/>
      <c r="BU14" s="57"/>
      <c r="BV14" s="59"/>
      <c r="BW14" s="57"/>
      <c r="BX14" s="59"/>
      <c r="BY14" s="57"/>
      <c r="BZ14" s="59"/>
      <c r="CA14" s="57"/>
      <c r="CB14" s="59"/>
      <c r="CC14" s="57"/>
      <c r="CD14" s="59"/>
      <c r="CE14" s="55">
        <f t="shared" si="0"/>
        <v>76</v>
      </c>
      <c r="CF14" s="55">
        <f t="shared" si="0"/>
        <v>5</v>
      </c>
      <c r="CG14" s="55">
        <f t="shared" si="1"/>
        <v>81</v>
      </c>
    </row>
    <row r="15" spans="1:85" ht="12.75" x14ac:dyDescent="0.2">
      <c r="A15" s="132"/>
      <c r="B15" s="56" t="s">
        <v>112</v>
      </c>
      <c r="C15" s="57">
        <v>6</v>
      </c>
      <c r="D15" s="58"/>
      <c r="E15" s="57">
        <v>14</v>
      </c>
      <c r="F15" s="58"/>
      <c r="G15" s="57">
        <v>16</v>
      </c>
      <c r="H15" s="58"/>
      <c r="I15" s="57">
        <v>5</v>
      </c>
      <c r="J15" s="58"/>
      <c r="K15" s="57">
        <v>14</v>
      </c>
      <c r="L15" s="58"/>
      <c r="M15" s="57"/>
      <c r="N15" s="58"/>
      <c r="O15" s="57">
        <v>12</v>
      </c>
      <c r="P15" s="58"/>
      <c r="Q15" s="57">
        <v>25</v>
      </c>
      <c r="R15" s="58"/>
      <c r="S15" s="57">
        <v>14</v>
      </c>
      <c r="T15" s="58">
        <v>2</v>
      </c>
      <c r="U15" s="57">
        <v>4</v>
      </c>
      <c r="V15" s="58"/>
      <c r="W15" s="57">
        <v>4</v>
      </c>
      <c r="X15" s="58">
        <v>1</v>
      </c>
      <c r="Y15" s="57">
        <v>5</v>
      </c>
      <c r="Z15" s="58"/>
      <c r="AA15" s="57">
        <v>7</v>
      </c>
      <c r="AB15" s="58"/>
      <c r="AC15" s="57">
        <v>17</v>
      </c>
      <c r="AD15" s="58"/>
      <c r="AE15" s="57"/>
      <c r="AF15" s="58"/>
      <c r="AG15" s="57"/>
      <c r="AH15" s="58"/>
      <c r="AI15" s="57">
        <v>12</v>
      </c>
      <c r="AJ15" s="58"/>
      <c r="AK15" s="57"/>
      <c r="AL15" s="58"/>
      <c r="AM15" s="57">
        <v>6</v>
      </c>
      <c r="AN15" s="58"/>
      <c r="AO15" s="57">
        <v>9</v>
      </c>
      <c r="AP15" s="58"/>
      <c r="AQ15" s="57"/>
      <c r="AR15" s="58"/>
      <c r="AS15" s="57">
        <v>6</v>
      </c>
      <c r="AT15" s="58"/>
      <c r="AU15" s="57">
        <v>5</v>
      </c>
      <c r="AV15" s="58"/>
      <c r="AW15" s="57">
        <v>3</v>
      </c>
      <c r="AX15" s="58"/>
      <c r="AY15" s="57">
        <v>5</v>
      </c>
      <c r="AZ15" s="58"/>
      <c r="BA15" s="57">
        <v>26</v>
      </c>
      <c r="BB15" s="58"/>
      <c r="BC15" s="57">
        <v>26</v>
      </c>
      <c r="BD15" s="58"/>
      <c r="BE15" s="57">
        <v>45</v>
      </c>
      <c r="BF15" s="58"/>
      <c r="BG15" s="57">
        <v>49</v>
      </c>
      <c r="BH15" s="58"/>
      <c r="BI15" s="57">
        <v>22</v>
      </c>
      <c r="BJ15" s="59"/>
      <c r="BK15" s="57">
        <v>3</v>
      </c>
      <c r="BL15" s="59"/>
      <c r="BM15" s="57"/>
      <c r="BN15" s="59"/>
      <c r="BO15" s="57"/>
      <c r="BP15" s="59"/>
      <c r="BQ15" s="57"/>
      <c r="BR15" s="59"/>
      <c r="BS15" s="57"/>
      <c r="BT15" s="59"/>
      <c r="BU15" s="57"/>
      <c r="BV15" s="59"/>
      <c r="BW15" s="57"/>
      <c r="BX15" s="59"/>
      <c r="BY15" s="57"/>
      <c r="BZ15" s="59"/>
      <c r="CA15" s="57"/>
      <c r="CB15" s="59"/>
      <c r="CC15" s="57"/>
      <c r="CD15" s="59"/>
      <c r="CE15" s="55">
        <f t="shared" si="0"/>
        <v>360</v>
      </c>
      <c r="CF15" s="55">
        <f t="shared" si="0"/>
        <v>3</v>
      </c>
      <c r="CG15" s="55">
        <f t="shared" si="1"/>
        <v>363</v>
      </c>
    </row>
    <row r="16" spans="1:85" ht="12.75" x14ac:dyDescent="0.2">
      <c r="A16" s="132"/>
      <c r="B16" s="56" t="s">
        <v>113</v>
      </c>
      <c r="C16" s="57"/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58"/>
      <c r="AA16" s="57"/>
      <c r="AB16" s="58"/>
      <c r="AC16" s="57"/>
      <c r="AD16" s="58"/>
      <c r="AE16" s="57"/>
      <c r="AF16" s="58"/>
      <c r="AG16" s="57">
        <v>13</v>
      </c>
      <c r="AH16" s="58"/>
      <c r="AI16" s="57"/>
      <c r="AJ16" s="58"/>
      <c r="AK16" s="57"/>
      <c r="AL16" s="58"/>
      <c r="AM16" s="57"/>
      <c r="AN16" s="58"/>
      <c r="AO16" s="57"/>
      <c r="AP16" s="58"/>
      <c r="AQ16" s="57"/>
      <c r="AR16" s="58"/>
      <c r="AS16" s="57"/>
      <c r="AT16" s="58"/>
      <c r="AU16" s="57"/>
      <c r="AV16" s="58"/>
      <c r="AW16" s="57"/>
      <c r="AX16" s="58"/>
      <c r="AY16" s="57"/>
      <c r="AZ16" s="58"/>
      <c r="BA16" s="57"/>
      <c r="BB16" s="58"/>
      <c r="BC16" s="57"/>
      <c r="BD16" s="58"/>
      <c r="BE16" s="57"/>
      <c r="BF16" s="58"/>
      <c r="BG16" s="57"/>
      <c r="BH16" s="58"/>
      <c r="BI16" s="57"/>
      <c r="BJ16" s="59"/>
      <c r="BK16" s="57"/>
      <c r="BL16" s="59"/>
      <c r="BM16" s="57"/>
      <c r="BN16" s="59"/>
      <c r="BO16" s="57"/>
      <c r="BP16" s="59"/>
      <c r="BQ16" s="57"/>
      <c r="BR16" s="59"/>
      <c r="BS16" s="57"/>
      <c r="BT16" s="59"/>
      <c r="BU16" s="57"/>
      <c r="BV16" s="59"/>
      <c r="BW16" s="57"/>
      <c r="BX16" s="59"/>
      <c r="BY16" s="57"/>
      <c r="BZ16" s="59"/>
      <c r="CA16" s="57"/>
      <c r="CB16" s="59"/>
      <c r="CC16" s="57"/>
      <c r="CD16" s="59"/>
      <c r="CE16" s="55">
        <f t="shared" si="0"/>
        <v>13</v>
      </c>
      <c r="CF16" s="55">
        <f t="shared" si="0"/>
        <v>0</v>
      </c>
      <c r="CG16" s="55">
        <f t="shared" si="1"/>
        <v>13</v>
      </c>
    </row>
    <row r="17" spans="1:85" ht="12.75" x14ac:dyDescent="0.2">
      <c r="A17" s="132"/>
      <c r="B17" s="56" t="s">
        <v>114</v>
      </c>
      <c r="C17" s="57"/>
      <c r="D17" s="58"/>
      <c r="E17" s="57">
        <v>4</v>
      </c>
      <c r="F17" s="58"/>
      <c r="G17" s="57"/>
      <c r="H17" s="58"/>
      <c r="I17" s="57"/>
      <c r="J17" s="58"/>
      <c r="K17" s="57"/>
      <c r="L17" s="58"/>
      <c r="M17" s="57">
        <v>1</v>
      </c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8"/>
      <c r="AA17" s="57"/>
      <c r="AB17" s="58"/>
      <c r="AC17" s="57"/>
      <c r="AD17" s="58"/>
      <c r="AE17" s="57"/>
      <c r="AF17" s="58"/>
      <c r="AG17" s="57"/>
      <c r="AH17" s="58"/>
      <c r="AI17" s="57"/>
      <c r="AJ17" s="58"/>
      <c r="AK17" s="57">
        <v>1</v>
      </c>
      <c r="AL17" s="58"/>
      <c r="AM17" s="57"/>
      <c r="AN17" s="58"/>
      <c r="AO17" s="57"/>
      <c r="AP17" s="58"/>
      <c r="AQ17" s="57"/>
      <c r="AR17" s="58"/>
      <c r="AS17" s="57"/>
      <c r="AT17" s="58"/>
      <c r="AU17" s="57"/>
      <c r="AV17" s="58"/>
      <c r="AW17" s="57"/>
      <c r="AX17" s="58"/>
      <c r="AY17" s="57"/>
      <c r="AZ17" s="58"/>
      <c r="BA17" s="57"/>
      <c r="BB17" s="58"/>
      <c r="BC17" s="57"/>
      <c r="BD17" s="58"/>
      <c r="BE17" s="57"/>
      <c r="BF17" s="58"/>
      <c r="BG17" s="57"/>
      <c r="BH17" s="58"/>
      <c r="BI17" s="57"/>
      <c r="BJ17" s="59"/>
      <c r="BK17" s="57"/>
      <c r="BL17" s="59"/>
      <c r="BM17" s="57"/>
      <c r="BN17" s="59"/>
      <c r="BO17" s="57"/>
      <c r="BP17" s="59"/>
      <c r="BQ17" s="57"/>
      <c r="BR17" s="59"/>
      <c r="BS17" s="57"/>
      <c r="BT17" s="59"/>
      <c r="BU17" s="57"/>
      <c r="BV17" s="59"/>
      <c r="BW17" s="57"/>
      <c r="BX17" s="59"/>
      <c r="BY17" s="57"/>
      <c r="BZ17" s="59"/>
      <c r="CA17" s="57"/>
      <c r="CB17" s="59"/>
      <c r="CC17" s="57"/>
      <c r="CD17" s="59"/>
      <c r="CE17" s="55">
        <f t="shared" si="0"/>
        <v>6</v>
      </c>
      <c r="CF17" s="55">
        <f t="shared" si="0"/>
        <v>0</v>
      </c>
      <c r="CG17" s="55">
        <f t="shared" si="1"/>
        <v>6</v>
      </c>
    </row>
    <row r="18" spans="1:85" ht="12.75" x14ac:dyDescent="0.2">
      <c r="A18" s="132"/>
      <c r="B18" s="56" t="s">
        <v>115</v>
      </c>
      <c r="C18" s="57"/>
      <c r="D18" s="58"/>
      <c r="E18" s="57">
        <v>1</v>
      </c>
      <c r="F18" s="58"/>
      <c r="G18" s="57">
        <v>9</v>
      </c>
      <c r="H18" s="58"/>
      <c r="I18" s="57">
        <v>5</v>
      </c>
      <c r="J18" s="58"/>
      <c r="K18" s="57">
        <v>1</v>
      </c>
      <c r="L18" s="58"/>
      <c r="M18" s="57">
        <v>1</v>
      </c>
      <c r="N18" s="58"/>
      <c r="O18" s="57">
        <v>8</v>
      </c>
      <c r="P18" s="58"/>
      <c r="Q18" s="57">
        <v>11</v>
      </c>
      <c r="R18" s="58"/>
      <c r="S18" s="57">
        <v>13</v>
      </c>
      <c r="T18" s="58"/>
      <c r="U18" s="57">
        <v>10</v>
      </c>
      <c r="V18" s="58"/>
      <c r="W18" s="57">
        <v>4</v>
      </c>
      <c r="X18" s="58"/>
      <c r="Y18" s="57">
        <v>3</v>
      </c>
      <c r="Z18" s="58"/>
      <c r="AA18" s="57">
        <v>1</v>
      </c>
      <c r="AB18" s="58"/>
      <c r="AC18" s="57"/>
      <c r="AD18" s="58"/>
      <c r="AE18" s="57">
        <v>15</v>
      </c>
      <c r="AF18" s="58"/>
      <c r="AG18" s="57"/>
      <c r="AH18" s="58"/>
      <c r="AI18" s="57">
        <v>1</v>
      </c>
      <c r="AJ18" s="58"/>
      <c r="AK18" s="57"/>
      <c r="AL18" s="58"/>
      <c r="AM18" s="57">
        <v>7</v>
      </c>
      <c r="AN18" s="58"/>
      <c r="AO18" s="57">
        <v>2</v>
      </c>
      <c r="AP18" s="58"/>
      <c r="AQ18" s="57"/>
      <c r="AR18" s="58"/>
      <c r="AS18" s="57">
        <v>8</v>
      </c>
      <c r="AT18" s="58"/>
      <c r="AU18" s="57">
        <v>5</v>
      </c>
      <c r="AV18" s="58"/>
      <c r="AW18" s="57"/>
      <c r="AX18" s="58"/>
      <c r="AY18" s="57">
        <v>26</v>
      </c>
      <c r="AZ18" s="58"/>
      <c r="BA18" s="57"/>
      <c r="BB18" s="58"/>
      <c r="BC18" s="57"/>
      <c r="BD18" s="58"/>
      <c r="BE18" s="57">
        <v>2</v>
      </c>
      <c r="BF18" s="58"/>
      <c r="BG18" s="57">
        <v>2</v>
      </c>
      <c r="BH18" s="58"/>
      <c r="BI18" s="57">
        <v>6</v>
      </c>
      <c r="BJ18" s="59"/>
      <c r="BK18" s="57">
        <v>1</v>
      </c>
      <c r="BL18" s="59"/>
      <c r="BM18" s="57">
        <v>5</v>
      </c>
      <c r="BN18" s="59"/>
      <c r="BO18" s="57"/>
      <c r="BP18" s="59"/>
      <c r="BQ18" s="57"/>
      <c r="BR18" s="59"/>
      <c r="BS18" s="57"/>
      <c r="BT18" s="59"/>
      <c r="BU18" s="57"/>
      <c r="BV18" s="59"/>
      <c r="BW18" s="57"/>
      <c r="BX18" s="59"/>
      <c r="BY18" s="57"/>
      <c r="BZ18" s="59"/>
      <c r="CA18" s="57"/>
      <c r="CB18" s="59"/>
      <c r="CC18" s="57"/>
      <c r="CD18" s="59"/>
      <c r="CE18" s="55">
        <f t="shared" si="0"/>
        <v>147</v>
      </c>
      <c r="CF18" s="55">
        <f t="shared" si="0"/>
        <v>0</v>
      </c>
      <c r="CG18" s="55">
        <f t="shared" si="1"/>
        <v>147</v>
      </c>
    </row>
    <row r="19" spans="1:85" ht="12.75" x14ac:dyDescent="0.2">
      <c r="A19" s="132"/>
      <c r="B19" s="56" t="s">
        <v>116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>
        <v>2</v>
      </c>
      <c r="R19" s="58"/>
      <c r="S19" s="57"/>
      <c r="T19" s="58"/>
      <c r="U19" s="57"/>
      <c r="V19" s="58"/>
      <c r="W19" s="57"/>
      <c r="X19" s="58"/>
      <c r="Y19" s="57"/>
      <c r="Z19" s="58"/>
      <c r="AA19" s="57"/>
      <c r="AB19" s="58"/>
      <c r="AC19" s="57"/>
      <c r="AD19" s="58"/>
      <c r="AE19" s="57"/>
      <c r="AF19" s="58"/>
      <c r="AG19" s="57">
        <v>2</v>
      </c>
      <c r="AH19" s="58"/>
      <c r="AI19" s="57"/>
      <c r="AJ19" s="58"/>
      <c r="AK19" s="57">
        <v>45</v>
      </c>
      <c r="AL19" s="58"/>
      <c r="AM19" s="57"/>
      <c r="AN19" s="58"/>
      <c r="AO19" s="57"/>
      <c r="AP19" s="58"/>
      <c r="AQ19" s="57">
        <v>12</v>
      </c>
      <c r="AR19" s="58"/>
      <c r="AS19" s="57"/>
      <c r="AT19" s="58"/>
      <c r="AU19" s="57"/>
      <c r="AV19" s="58"/>
      <c r="AW19" s="57"/>
      <c r="AX19" s="58"/>
      <c r="AY19" s="57"/>
      <c r="AZ19" s="58"/>
      <c r="BA19" s="57"/>
      <c r="BB19" s="58"/>
      <c r="BC19" s="57"/>
      <c r="BD19" s="58"/>
      <c r="BE19" s="57"/>
      <c r="BF19" s="58"/>
      <c r="BG19" s="57"/>
      <c r="BH19" s="58"/>
      <c r="BI19" s="57"/>
      <c r="BJ19" s="59"/>
      <c r="BK19" s="57"/>
      <c r="BL19" s="59"/>
      <c r="BM19" s="57"/>
      <c r="BN19" s="59"/>
      <c r="BO19" s="57"/>
      <c r="BP19" s="59"/>
      <c r="BQ19" s="57"/>
      <c r="BR19" s="59"/>
      <c r="BS19" s="57"/>
      <c r="BT19" s="59"/>
      <c r="BU19" s="57"/>
      <c r="BV19" s="59"/>
      <c r="BW19" s="57"/>
      <c r="BX19" s="59"/>
      <c r="BY19" s="57"/>
      <c r="BZ19" s="59"/>
      <c r="CA19" s="57"/>
      <c r="CB19" s="59"/>
      <c r="CC19" s="57"/>
      <c r="CD19" s="59"/>
      <c r="CE19" s="55">
        <f t="shared" si="0"/>
        <v>61</v>
      </c>
      <c r="CF19" s="55">
        <f t="shared" si="0"/>
        <v>0</v>
      </c>
      <c r="CG19" s="55">
        <f t="shared" si="1"/>
        <v>61</v>
      </c>
    </row>
    <row r="20" spans="1:85" ht="12.75" x14ac:dyDescent="0.2">
      <c r="A20" s="132"/>
      <c r="B20" s="56" t="s">
        <v>117</v>
      </c>
      <c r="C20" s="57"/>
      <c r="D20" s="58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8"/>
      <c r="AA20" s="57"/>
      <c r="AB20" s="58"/>
      <c r="AC20" s="57">
        <v>2</v>
      </c>
      <c r="AD20" s="58"/>
      <c r="AE20" s="57">
        <v>12</v>
      </c>
      <c r="AF20" s="58"/>
      <c r="AG20" s="57">
        <v>20</v>
      </c>
      <c r="AH20" s="58"/>
      <c r="AI20" s="57"/>
      <c r="AJ20" s="58"/>
      <c r="AK20" s="57">
        <v>16</v>
      </c>
      <c r="AL20" s="58"/>
      <c r="AM20" s="57"/>
      <c r="AN20" s="58"/>
      <c r="AO20" s="57">
        <v>5</v>
      </c>
      <c r="AP20" s="58"/>
      <c r="AQ20" s="57"/>
      <c r="AR20" s="58"/>
      <c r="AS20" s="57"/>
      <c r="AT20" s="58"/>
      <c r="AU20" s="57"/>
      <c r="AV20" s="58"/>
      <c r="AW20" s="57"/>
      <c r="AX20" s="58"/>
      <c r="AY20" s="57"/>
      <c r="AZ20" s="58"/>
      <c r="BA20" s="57"/>
      <c r="BB20" s="58"/>
      <c r="BC20" s="57"/>
      <c r="BD20" s="58"/>
      <c r="BE20" s="57"/>
      <c r="BF20" s="58"/>
      <c r="BG20" s="57"/>
      <c r="BH20" s="58"/>
      <c r="BI20" s="57"/>
      <c r="BJ20" s="59"/>
      <c r="BK20" s="57"/>
      <c r="BL20" s="59"/>
      <c r="BM20" s="57"/>
      <c r="BN20" s="59"/>
      <c r="BO20" s="57"/>
      <c r="BP20" s="59"/>
      <c r="BQ20" s="57"/>
      <c r="BR20" s="59"/>
      <c r="BS20" s="57"/>
      <c r="BT20" s="59"/>
      <c r="BU20" s="57"/>
      <c r="BV20" s="59"/>
      <c r="BW20" s="57"/>
      <c r="BX20" s="59"/>
      <c r="BY20" s="57"/>
      <c r="BZ20" s="59"/>
      <c r="CA20" s="57"/>
      <c r="CB20" s="59"/>
      <c r="CC20" s="57"/>
      <c r="CD20" s="59"/>
      <c r="CE20" s="55">
        <f t="shared" si="0"/>
        <v>55</v>
      </c>
      <c r="CF20" s="55">
        <f t="shared" si="0"/>
        <v>0</v>
      </c>
      <c r="CG20" s="55">
        <f t="shared" si="1"/>
        <v>55</v>
      </c>
    </row>
    <row r="21" spans="1:85" ht="12.75" x14ac:dyDescent="0.2">
      <c r="A21" s="132"/>
      <c r="B21" s="56" t="s">
        <v>118</v>
      </c>
      <c r="C21" s="57">
        <v>3</v>
      </c>
      <c r="D21" s="58"/>
      <c r="E21" s="57"/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57"/>
      <c r="AB21" s="58"/>
      <c r="AC21" s="57"/>
      <c r="AD21" s="58"/>
      <c r="AE21" s="57"/>
      <c r="AF21" s="58"/>
      <c r="AG21" s="57"/>
      <c r="AH21" s="58"/>
      <c r="AI21" s="57"/>
      <c r="AJ21" s="58"/>
      <c r="AK21" s="57"/>
      <c r="AL21" s="58"/>
      <c r="AM21" s="57">
        <v>1</v>
      </c>
      <c r="AN21" s="58"/>
      <c r="AO21" s="57">
        <v>1</v>
      </c>
      <c r="AP21" s="58"/>
      <c r="AQ21" s="57"/>
      <c r="AR21" s="58"/>
      <c r="AS21" s="57">
        <v>1</v>
      </c>
      <c r="AT21" s="58"/>
      <c r="AU21" s="57"/>
      <c r="AV21" s="58"/>
      <c r="AW21" s="57"/>
      <c r="AX21" s="58"/>
      <c r="AY21" s="57"/>
      <c r="AZ21" s="58"/>
      <c r="BA21" s="57"/>
      <c r="BB21" s="58"/>
      <c r="BC21" s="57"/>
      <c r="BD21" s="58"/>
      <c r="BE21" s="57"/>
      <c r="BF21" s="58"/>
      <c r="BG21" s="57"/>
      <c r="BH21" s="58"/>
      <c r="BI21" s="57"/>
      <c r="BJ21" s="59"/>
      <c r="BK21" s="57"/>
      <c r="BL21" s="59"/>
      <c r="BM21" s="57">
        <v>2</v>
      </c>
      <c r="BN21" s="59"/>
      <c r="BO21" s="57"/>
      <c r="BP21" s="59"/>
      <c r="BQ21" s="57"/>
      <c r="BR21" s="59"/>
      <c r="BS21" s="57"/>
      <c r="BT21" s="59"/>
      <c r="BU21" s="57"/>
      <c r="BV21" s="59"/>
      <c r="BW21" s="57"/>
      <c r="BX21" s="59"/>
      <c r="BY21" s="57"/>
      <c r="BZ21" s="59"/>
      <c r="CA21" s="57"/>
      <c r="CB21" s="59"/>
      <c r="CC21" s="57"/>
      <c r="CD21" s="59"/>
      <c r="CE21" s="55">
        <f t="shared" si="0"/>
        <v>8</v>
      </c>
      <c r="CF21" s="55">
        <f t="shared" si="0"/>
        <v>0</v>
      </c>
      <c r="CG21" s="55">
        <f t="shared" si="1"/>
        <v>8</v>
      </c>
    </row>
    <row r="22" spans="1:85" ht="12.75" x14ac:dyDescent="0.2">
      <c r="A22" s="132"/>
      <c r="B22" s="56" t="s">
        <v>119</v>
      </c>
      <c r="C22" s="57"/>
      <c r="D22" s="58"/>
      <c r="E22" s="57"/>
      <c r="F22" s="58"/>
      <c r="G22" s="57"/>
      <c r="H22" s="58"/>
      <c r="I22" s="57"/>
      <c r="J22" s="58"/>
      <c r="K22" s="57"/>
      <c r="L22" s="58"/>
      <c r="M22" s="57"/>
      <c r="N22" s="58"/>
      <c r="O22" s="57"/>
      <c r="P22" s="58"/>
      <c r="Q22" s="57"/>
      <c r="R22" s="58"/>
      <c r="S22" s="57"/>
      <c r="T22" s="58"/>
      <c r="U22" s="57"/>
      <c r="V22" s="58"/>
      <c r="W22" s="57"/>
      <c r="X22" s="58"/>
      <c r="Y22" s="57"/>
      <c r="Z22" s="58"/>
      <c r="AA22" s="57"/>
      <c r="AB22" s="58"/>
      <c r="AC22" s="57"/>
      <c r="AD22" s="58"/>
      <c r="AE22" s="57"/>
      <c r="AF22" s="58"/>
      <c r="AG22" s="57"/>
      <c r="AH22" s="58"/>
      <c r="AI22" s="57"/>
      <c r="AJ22" s="58"/>
      <c r="AK22" s="57"/>
      <c r="AL22" s="58"/>
      <c r="AM22" s="57"/>
      <c r="AN22" s="58"/>
      <c r="AO22" s="57"/>
      <c r="AP22" s="58"/>
      <c r="AQ22" s="57"/>
      <c r="AR22" s="58"/>
      <c r="AS22" s="57"/>
      <c r="AT22" s="58"/>
      <c r="AU22" s="57"/>
      <c r="AV22" s="58"/>
      <c r="AW22" s="57"/>
      <c r="AX22" s="58"/>
      <c r="AY22" s="57"/>
      <c r="AZ22" s="58"/>
      <c r="BA22" s="57"/>
      <c r="BB22" s="58"/>
      <c r="BC22" s="57"/>
      <c r="BD22" s="58"/>
      <c r="BE22" s="57"/>
      <c r="BF22" s="58"/>
      <c r="BG22" s="57"/>
      <c r="BH22" s="58"/>
      <c r="BI22" s="57"/>
      <c r="BJ22" s="59"/>
      <c r="BK22" s="57"/>
      <c r="BL22" s="59"/>
      <c r="BM22" s="57"/>
      <c r="BN22" s="59"/>
      <c r="BO22" s="57"/>
      <c r="BP22" s="59"/>
      <c r="BQ22" s="57"/>
      <c r="BR22" s="59"/>
      <c r="BS22" s="57"/>
      <c r="BT22" s="59"/>
      <c r="BU22" s="57"/>
      <c r="BV22" s="59"/>
      <c r="BW22" s="57"/>
      <c r="BX22" s="59"/>
      <c r="BY22" s="57"/>
      <c r="BZ22" s="59"/>
      <c r="CA22" s="57"/>
      <c r="CB22" s="59"/>
      <c r="CC22" s="57"/>
      <c r="CD22" s="59"/>
      <c r="CE22" s="55">
        <f t="shared" si="0"/>
        <v>0</v>
      </c>
      <c r="CF22" s="55">
        <f t="shared" si="0"/>
        <v>0</v>
      </c>
      <c r="CG22" s="55">
        <f t="shared" si="1"/>
        <v>0</v>
      </c>
    </row>
    <row r="23" spans="1:85" ht="12.75" x14ac:dyDescent="0.2">
      <c r="A23" s="132"/>
      <c r="B23" s="56" t="s">
        <v>120</v>
      </c>
      <c r="C23" s="57"/>
      <c r="D23" s="58"/>
      <c r="E23" s="57"/>
      <c r="F23" s="58"/>
      <c r="G23" s="57"/>
      <c r="H23" s="58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7"/>
      <c r="T23" s="58"/>
      <c r="U23" s="57"/>
      <c r="V23" s="58"/>
      <c r="W23" s="57"/>
      <c r="X23" s="58"/>
      <c r="Y23" s="57"/>
      <c r="Z23" s="58"/>
      <c r="AA23" s="57"/>
      <c r="AB23" s="58"/>
      <c r="AC23" s="57"/>
      <c r="AD23" s="58"/>
      <c r="AE23" s="57"/>
      <c r="AF23" s="58"/>
      <c r="AG23" s="57"/>
      <c r="AH23" s="58"/>
      <c r="AI23" s="57"/>
      <c r="AJ23" s="58"/>
      <c r="AK23" s="57"/>
      <c r="AL23" s="58"/>
      <c r="AM23" s="57"/>
      <c r="AN23" s="58"/>
      <c r="AO23" s="57"/>
      <c r="AP23" s="58"/>
      <c r="AQ23" s="57"/>
      <c r="AR23" s="58"/>
      <c r="AS23" s="57"/>
      <c r="AT23" s="58"/>
      <c r="AU23" s="57"/>
      <c r="AV23" s="58"/>
      <c r="AW23" s="57"/>
      <c r="AX23" s="58"/>
      <c r="AY23" s="57"/>
      <c r="AZ23" s="58"/>
      <c r="BA23" s="57">
        <v>1</v>
      </c>
      <c r="BB23" s="58"/>
      <c r="BC23" s="57"/>
      <c r="BD23" s="58"/>
      <c r="BE23" s="57"/>
      <c r="BF23" s="58"/>
      <c r="BG23" s="57"/>
      <c r="BH23" s="58"/>
      <c r="BI23" s="57"/>
      <c r="BJ23" s="59"/>
      <c r="BK23" s="57"/>
      <c r="BL23" s="59"/>
      <c r="BM23" s="57"/>
      <c r="BN23" s="59"/>
      <c r="BO23" s="57"/>
      <c r="BP23" s="59"/>
      <c r="BQ23" s="57"/>
      <c r="BR23" s="59"/>
      <c r="BS23" s="57"/>
      <c r="BT23" s="59"/>
      <c r="BU23" s="57"/>
      <c r="BV23" s="59"/>
      <c r="BW23" s="57"/>
      <c r="BX23" s="59"/>
      <c r="BY23" s="57"/>
      <c r="BZ23" s="59"/>
      <c r="CA23" s="57"/>
      <c r="CB23" s="59"/>
      <c r="CC23" s="57"/>
      <c r="CD23" s="59"/>
      <c r="CE23" s="55">
        <f t="shared" si="0"/>
        <v>1</v>
      </c>
      <c r="CF23" s="55">
        <f t="shared" si="0"/>
        <v>0</v>
      </c>
      <c r="CG23" s="55">
        <f t="shared" si="1"/>
        <v>1</v>
      </c>
    </row>
    <row r="24" spans="1:85" ht="12.75" x14ac:dyDescent="0.2">
      <c r="A24" s="132"/>
      <c r="B24" s="56" t="s">
        <v>121</v>
      </c>
      <c r="C24" s="57"/>
      <c r="D24" s="58"/>
      <c r="E24" s="57"/>
      <c r="F24" s="58"/>
      <c r="G24" s="57"/>
      <c r="H24" s="58"/>
      <c r="I24" s="57"/>
      <c r="J24" s="58"/>
      <c r="K24" s="57"/>
      <c r="L24" s="58"/>
      <c r="M24" s="57"/>
      <c r="N24" s="58"/>
      <c r="O24" s="57"/>
      <c r="P24" s="58"/>
      <c r="Q24" s="57"/>
      <c r="R24" s="58"/>
      <c r="S24" s="57"/>
      <c r="T24" s="58"/>
      <c r="U24" s="57"/>
      <c r="V24" s="58"/>
      <c r="W24" s="57"/>
      <c r="X24" s="58"/>
      <c r="Y24" s="57"/>
      <c r="Z24" s="58"/>
      <c r="AA24" s="57"/>
      <c r="AB24" s="58"/>
      <c r="AC24" s="57"/>
      <c r="AD24" s="58"/>
      <c r="AE24" s="57">
        <v>1</v>
      </c>
      <c r="AF24" s="58"/>
      <c r="AG24" s="57">
        <v>11</v>
      </c>
      <c r="AH24" s="58"/>
      <c r="AI24" s="57"/>
      <c r="AJ24" s="58"/>
      <c r="AK24" s="57">
        <v>6</v>
      </c>
      <c r="AL24" s="58"/>
      <c r="AM24" s="57"/>
      <c r="AN24" s="58"/>
      <c r="AO24" s="57"/>
      <c r="AP24" s="58"/>
      <c r="AQ24" s="57"/>
      <c r="AR24" s="58"/>
      <c r="AS24" s="57"/>
      <c r="AT24" s="58"/>
      <c r="AU24" s="57"/>
      <c r="AV24" s="58"/>
      <c r="AW24" s="57"/>
      <c r="AX24" s="58"/>
      <c r="AY24" s="57"/>
      <c r="AZ24" s="58"/>
      <c r="BA24" s="57"/>
      <c r="BB24" s="58"/>
      <c r="BC24" s="57"/>
      <c r="BD24" s="58"/>
      <c r="BE24" s="57"/>
      <c r="BF24" s="58"/>
      <c r="BG24" s="57"/>
      <c r="BH24" s="58"/>
      <c r="BI24" s="57">
        <v>2</v>
      </c>
      <c r="BJ24" s="59"/>
      <c r="BK24" s="57"/>
      <c r="BL24" s="59"/>
      <c r="BM24" s="57"/>
      <c r="BN24" s="59"/>
      <c r="BO24" s="57"/>
      <c r="BP24" s="59"/>
      <c r="BQ24" s="57"/>
      <c r="BR24" s="59"/>
      <c r="BS24" s="57"/>
      <c r="BT24" s="59"/>
      <c r="BU24" s="57"/>
      <c r="BV24" s="59"/>
      <c r="BW24" s="57"/>
      <c r="BX24" s="59"/>
      <c r="BY24" s="57"/>
      <c r="BZ24" s="59"/>
      <c r="CA24" s="57"/>
      <c r="CB24" s="59"/>
      <c r="CC24" s="57"/>
      <c r="CD24" s="59"/>
      <c r="CE24" s="55">
        <f t="shared" si="0"/>
        <v>20</v>
      </c>
      <c r="CF24" s="55">
        <f t="shared" si="0"/>
        <v>0</v>
      </c>
      <c r="CG24" s="55">
        <f t="shared" si="1"/>
        <v>20</v>
      </c>
    </row>
    <row r="25" spans="1:85" ht="12.75" x14ac:dyDescent="0.2">
      <c r="A25" s="132"/>
      <c r="B25" s="56" t="s">
        <v>122</v>
      </c>
      <c r="C25" s="57"/>
      <c r="D25" s="58"/>
      <c r="E25" s="57"/>
      <c r="F25" s="58"/>
      <c r="G25" s="57"/>
      <c r="H25" s="58"/>
      <c r="I25" s="57"/>
      <c r="J25" s="58"/>
      <c r="K25" s="57"/>
      <c r="L25" s="58"/>
      <c r="M25" s="57"/>
      <c r="N25" s="58"/>
      <c r="O25" s="57"/>
      <c r="P25" s="58"/>
      <c r="Q25" s="57"/>
      <c r="R25" s="58"/>
      <c r="S25" s="57"/>
      <c r="T25" s="58"/>
      <c r="U25" s="57"/>
      <c r="V25" s="58"/>
      <c r="W25" s="57"/>
      <c r="X25" s="58">
        <v>1</v>
      </c>
      <c r="Y25" s="57"/>
      <c r="Z25" s="58"/>
      <c r="AA25" s="57"/>
      <c r="AB25" s="58"/>
      <c r="AC25" s="57"/>
      <c r="AD25" s="58"/>
      <c r="AE25" s="57"/>
      <c r="AF25" s="58">
        <v>1</v>
      </c>
      <c r="AG25" s="57"/>
      <c r="AH25" s="58"/>
      <c r="AI25" s="57"/>
      <c r="AJ25" s="58"/>
      <c r="AK25" s="57"/>
      <c r="AL25" s="58"/>
      <c r="AM25" s="57"/>
      <c r="AN25" s="58"/>
      <c r="AO25" s="57"/>
      <c r="AP25" s="58"/>
      <c r="AQ25" s="57"/>
      <c r="AR25" s="58"/>
      <c r="AS25" s="57"/>
      <c r="AT25" s="58"/>
      <c r="AU25" s="57"/>
      <c r="AV25" s="58"/>
      <c r="AW25" s="57"/>
      <c r="AX25" s="58"/>
      <c r="AY25" s="57"/>
      <c r="AZ25" s="58"/>
      <c r="BA25" s="57"/>
      <c r="BB25" s="58"/>
      <c r="BC25" s="57"/>
      <c r="BD25" s="58"/>
      <c r="BE25" s="57"/>
      <c r="BF25" s="58"/>
      <c r="BG25" s="57"/>
      <c r="BH25" s="58"/>
      <c r="BI25" s="57"/>
      <c r="BJ25" s="59"/>
      <c r="BK25" s="57"/>
      <c r="BL25" s="59"/>
      <c r="BM25" s="57"/>
      <c r="BN25" s="59"/>
      <c r="BO25" s="57"/>
      <c r="BP25" s="59"/>
      <c r="BQ25" s="57"/>
      <c r="BR25" s="59"/>
      <c r="BS25" s="57"/>
      <c r="BT25" s="59"/>
      <c r="BU25" s="57"/>
      <c r="BV25" s="59"/>
      <c r="BW25" s="57"/>
      <c r="BX25" s="59"/>
      <c r="BY25" s="57"/>
      <c r="BZ25" s="59"/>
      <c r="CA25" s="57"/>
      <c r="CB25" s="59"/>
      <c r="CC25" s="57"/>
      <c r="CD25" s="59"/>
      <c r="CE25" s="55">
        <f t="shared" si="0"/>
        <v>0</v>
      </c>
      <c r="CF25" s="55">
        <f t="shared" si="0"/>
        <v>2</v>
      </c>
      <c r="CG25" s="55">
        <f t="shared" si="1"/>
        <v>2</v>
      </c>
    </row>
    <row r="26" spans="1:85" ht="13.5" thickBot="1" x14ac:dyDescent="0.25">
      <c r="A26" s="133"/>
      <c r="B26" s="60" t="s">
        <v>123</v>
      </c>
      <c r="C26" s="61"/>
      <c r="D26" s="62"/>
      <c r="E26" s="61"/>
      <c r="F26" s="62"/>
      <c r="G26" s="61"/>
      <c r="H26" s="62"/>
      <c r="I26" s="61"/>
      <c r="J26" s="62"/>
      <c r="K26" s="61"/>
      <c r="L26" s="62"/>
      <c r="M26" s="61"/>
      <c r="N26" s="62"/>
      <c r="O26" s="61"/>
      <c r="P26" s="62"/>
      <c r="Q26" s="61"/>
      <c r="R26" s="62"/>
      <c r="S26" s="61"/>
      <c r="T26" s="62"/>
      <c r="U26" s="61"/>
      <c r="V26" s="62"/>
      <c r="W26" s="61"/>
      <c r="X26" s="62"/>
      <c r="Y26" s="61"/>
      <c r="Z26" s="62"/>
      <c r="AA26" s="61"/>
      <c r="AB26" s="62"/>
      <c r="AC26" s="61"/>
      <c r="AD26" s="62"/>
      <c r="AE26" s="61"/>
      <c r="AF26" s="62"/>
      <c r="AG26" s="61"/>
      <c r="AH26" s="62"/>
      <c r="AI26" s="61"/>
      <c r="AJ26" s="62"/>
      <c r="AK26" s="61"/>
      <c r="AL26" s="62"/>
      <c r="AM26" s="61"/>
      <c r="AN26" s="62"/>
      <c r="AO26" s="61"/>
      <c r="AP26" s="62"/>
      <c r="AQ26" s="61"/>
      <c r="AR26" s="62"/>
      <c r="AS26" s="61"/>
      <c r="AT26" s="62"/>
      <c r="AU26" s="61"/>
      <c r="AV26" s="62"/>
      <c r="AW26" s="61"/>
      <c r="AX26" s="62"/>
      <c r="AY26" s="61"/>
      <c r="AZ26" s="62"/>
      <c r="BA26" s="61"/>
      <c r="BB26" s="62"/>
      <c r="BC26" s="61"/>
      <c r="BD26" s="62"/>
      <c r="BE26" s="61"/>
      <c r="BF26" s="62"/>
      <c r="BG26" s="61"/>
      <c r="BH26" s="62"/>
      <c r="BI26" s="61"/>
      <c r="BJ26" s="63"/>
      <c r="BK26" s="61"/>
      <c r="BL26" s="63"/>
      <c r="BM26" s="61"/>
      <c r="BN26" s="63"/>
      <c r="BO26" s="61"/>
      <c r="BP26" s="63"/>
      <c r="BQ26" s="61"/>
      <c r="BR26" s="63"/>
      <c r="BS26" s="61"/>
      <c r="BT26" s="63"/>
      <c r="BU26" s="61"/>
      <c r="BV26" s="63"/>
      <c r="BW26" s="61"/>
      <c r="BX26" s="63"/>
      <c r="BY26" s="61"/>
      <c r="BZ26" s="63"/>
      <c r="CA26" s="61"/>
      <c r="CB26" s="63"/>
      <c r="CC26" s="61"/>
      <c r="CD26" s="63"/>
      <c r="CE26" s="55">
        <f t="shared" si="0"/>
        <v>0</v>
      </c>
      <c r="CF26" s="55">
        <f t="shared" si="0"/>
        <v>0</v>
      </c>
      <c r="CG26" s="55">
        <f t="shared" si="1"/>
        <v>0</v>
      </c>
    </row>
    <row r="27" spans="1:85" ht="12.75" x14ac:dyDescent="0.2">
      <c r="A27" s="137" t="s">
        <v>58</v>
      </c>
      <c r="B27" s="64" t="s">
        <v>124</v>
      </c>
      <c r="C27" s="65"/>
      <c r="D27" s="66"/>
      <c r="E27" s="65"/>
      <c r="F27" s="66"/>
      <c r="G27" s="65"/>
      <c r="H27" s="66"/>
      <c r="I27" s="65"/>
      <c r="J27" s="66"/>
      <c r="K27" s="65"/>
      <c r="L27" s="66"/>
      <c r="M27" s="65"/>
      <c r="N27" s="66"/>
      <c r="O27" s="65"/>
      <c r="P27" s="66"/>
      <c r="Q27" s="65"/>
      <c r="R27" s="66"/>
      <c r="S27" s="65"/>
      <c r="T27" s="66"/>
      <c r="U27" s="65"/>
      <c r="V27" s="66"/>
      <c r="W27" s="65"/>
      <c r="X27" s="66"/>
      <c r="Y27" s="65"/>
      <c r="Z27" s="66"/>
      <c r="AA27" s="65"/>
      <c r="AB27" s="66"/>
      <c r="AC27" s="65"/>
      <c r="AD27" s="66"/>
      <c r="AE27" s="65"/>
      <c r="AF27" s="66"/>
      <c r="AG27" s="65"/>
      <c r="AH27" s="66"/>
      <c r="AI27" s="65"/>
      <c r="AJ27" s="66"/>
      <c r="AK27" s="65"/>
      <c r="AL27" s="66"/>
      <c r="AM27" s="65"/>
      <c r="AN27" s="66"/>
      <c r="AO27" s="65"/>
      <c r="AP27" s="66"/>
      <c r="AQ27" s="65"/>
      <c r="AR27" s="66"/>
      <c r="AS27" s="65"/>
      <c r="AT27" s="66"/>
      <c r="AU27" s="65"/>
      <c r="AV27" s="66"/>
      <c r="AW27" s="65"/>
      <c r="AX27" s="66"/>
      <c r="AY27" s="65"/>
      <c r="AZ27" s="66"/>
      <c r="BA27" s="65"/>
      <c r="BB27" s="66"/>
      <c r="BC27" s="65"/>
      <c r="BD27" s="66"/>
      <c r="BE27" s="65"/>
      <c r="BF27" s="66"/>
      <c r="BG27" s="65"/>
      <c r="BH27" s="66"/>
      <c r="BI27" s="65"/>
      <c r="BJ27" s="67"/>
      <c r="BK27" s="65"/>
      <c r="BL27" s="67"/>
      <c r="BM27" s="65"/>
      <c r="BN27" s="67"/>
      <c r="BO27" s="65"/>
      <c r="BP27" s="67"/>
      <c r="BQ27" s="65"/>
      <c r="BR27" s="67"/>
      <c r="BS27" s="65"/>
      <c r="BT27" s="67"/>
      <c r="BU27" s="65"/>
      <c r="BV27" s="67"/>
      <c r="BW27" s="65"/>
      <c r="BX27" s="67"/>
      <c r="BY27" s="65"/>
      <c r="BZ27" s="67"/>
      <c r="CA27" s="65"/>
      <c r="CB27" s="67"/>
      <c r="CC27" s="65"/>
      <c r="CD27" s="67"/>
      <c r="CE27" s="55">
        <f t="shared" si="0"/>
        <v>0</v>
      </c>
      <c r="CF27" s="55">
        <f t="shared" si="0"/>
        <v>0</v>
      </c>
      <c r="CG27" s="55">
        <f t="shared" si="1"/>
        <v>0</v>
      </c>
    </row>
    <row r="28" spans="1:85" ht="12.75" x14ac:dyDescent="0.2">
      <c r="A28" s="132"/>
      <c r="B28" s="56" t="s">
        <v>125</v>
      </c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8"/>
      <c r="AA28" s="57"/>
      <c r="AB28" s="58"/>
      <c r="AC28" s="57"/>
      <c r="AD28" s="58"/>
      <c r="AE28" s="57"/>
      <c r="AF28" s="58"/>
      <c r="AG28" s="57"/>
      <c r="AH28" s="58"/>
      <c r="AI28" s="57"/>
      <c r="AJ28" s="58"/>
      <c r="AK28" s="57"/>
      <c r="AL28" s="58"/>
      <c r="AM28" s="57"/>
      <c r="AN28" s="58"/>
      <c r="AO28" s="57"/>
      <c r="AP28" s="58"/>
      <c r="AQ28" s="57"/>
      <c r="AR28" s="58"/>
      <c r="AS28" s="57"/>
      <c r="AT28" s="58"/>
      <c r="AU28" s="57"/>
      <c r="AV28" s="58"/>
      <c r="AW28" s="57"/>
      <c r="AX28" s="58"/>
      <c r="AY28" s="57"/>
      <c r="AZ28" s="58"/>
      <c r="BA28" s="57">
        <v>1</v>
      </c>
      <c r="BB28" s="58"/>
      <c r="BC28" s="57">
        <v>1</v>
      </c>
      <c r="BD28" s="58"/>
      <c r="BE28" s="57"/>
      <c r="BF28" s="58"/>
      <c r="BG28" s="57"/>
      <c r="BH28" s="58"/>
      <c r="BI28" s="57"/>
      <c r="BJ28" s="59"/>
      <c r="BK28" s="57"/>
      <c r="BL28" s="59"/>
      <c r="BM28" s="57"/>
      <c r="BN28" s="59"/>
      <c r="BO28" s="57"/>
      <c r="BP28" s="59"/>
      <c r="BQ28" s="57"/>
      <c r="BR28" s="59"/>
      <c r="BS28" s="57"/>
      <c r="BT28" s="59"/>
      <c r="BU28" s="57"/>
      <c r="BV28" s="59"/>
      <c r="BW28" s="57"/>
      <c r="BX28" s="59"/>
      <c r="BY28" s="57"/>
      <c r="BZ28" s="59"/>
      <c r="CA28" s="57"/>
      <c r="CB28" s="59"/>
      <c r="CC28" s="57"/>
      <c r="CD28" s="59"/>
      <c r="CE28" s="55">
        <f t="shared" si="0"/>
        <v>2</v>
      </c>
      <c r="CF28" s="55">
        <f t="shared" si="0"/>
        <v>0</v>
      </c>
      <c r="CG28" s="55">
        <f t="shared" si="1"/>
        <v>2</v>
      </c>
    </row>
    <row r="29" spans="1:85" ht="12.75" x14ac:dyDescent="0.2">
      <c r="A29" s="132"/>
      <c r="B29" s="56" t="s">
        <v>126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57"/>
      <c r="R29" s="58"/>
      <c r="S29" s="57"/>
      <c r="T29" s="58"/>
      <c r="U29" s="57"/>
      <c r="V29" s="58"/>
      <c r="W29" s="57"/>
      <c r="X29" s="58"/>
      <c r="Y29" s="57"/>
      <c r="Z29" s="58"/>
      <c r="AA29" s="57"/>
      <c r="AB29" s="58"/>
      <c r="AC29" s="57"/>
      <c r="AD29" s="58"/>
      <c r="AE29" s="57"/>
      <c r="AF29" s="58"/>
      <c r="AG29" s="57"/>
      <c r="AH29" s="58"/>
      <c r="AI29" s="57"/>
      <c r="AJ29" s="58"/>
      <c r="AK29" s="57"/>
      <c r="AL29" s="58"/>
      <c r="AM29" s="57"/>
      <c r="AN29" s="58"/>
      <c r="AO29" s="57"/>
      <c r="AP29" s="58"/>
      <c r="AQ29" s="57"/>
      <c r="AR29" s="58"/>
      <c r="AS29" s="57"/>
      <c r="AT29" s="58"/>
      <c r="AU29" s="57">
        <v>1</v>
      </c>
      <c r="AV29" s="58"/>
      <c r="AW29" s="57"/>
      <c r="AX29" s="58"/>
      <c r="AY29" s="57"/>
      <c r="AZ29" s="58"/>
      <c r="BA29" s="57">
        <v>1</v>
      </c>
      <c r="BB29" s="58"/>
      <c r="BC29" s="57">
        <v>1</v>
      </c>
      <c r="BD29" s="58"/>
      <c r="BE29" s="57"/>
      <c r="BF29" s="58"/>
      <c r="BG29" s="57"/>
      <c r="BH29" s="58"/>
      <c r="BI29" s="57"/>
      <c r="BJ29" s="59"/>
      <c r="BK29" s="57"/>
      <c r="BL29" s="59"/>
      <c r="BM29" s="57"/>
      <c r="BN29" s="59"/>
      <c r="BO29" s="57"/>
      <c r="BP29" s="59"/>
      <c r="BQ29" s="57"/>
      <c r="BR29" s="59"/>
      <c r="BS29" s="57"/>
      <c r="BT29" s="59"/>
      <c r="BU29" s="57"/>
      <c r="BV29" s="59"/>
      <c r="BW29" s="57"/>
      <c r="BX29" s="59"/>
      <c r="BY29" s="57"/>
      <c r="BZ29" s="59"/>
      <c r="CA29" s="57"/>
      <c r="CB29" s="59"/>
      <c r="CC29" s="57"/>
      <c r="CD29" s="59"/>
      <c r="CE29" s="55">
        <f t="shared" si="0"/>
        <v>3</v>
      </c>
      <c r="CF29" s="55">
        <f t="shared" si="0"/>
        <v>0</v>
      </c>
      <c r="CG29" s="55">
        <f t="shared" si="1"/>
        <v>3</v>
      </c>
    </row>
    <row r="30" spans="1:85" ht="12.75" x14ac:dyDescent="0.2">
      <c r="A30" s="132"/>
      <c r="B30" s="56" t="s">
        <v>127</v>
      </c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57"/>
      <c r="X30" s="58"/>
      <c r="Y30" s="57"/>
      <c r="Z30" s="58"/>
      <c r="AA30" s="57"/>
      <c r="AB30" s="58"/>
      <c r="AC30" s="57"/>
      <c r="AD30" s="58"/>
      <c r="AE30" s="57"/>
      <c r="AF30" s="58"/>
      <c r="AG30" s="57"/>
      <c r="AH30" s="58"/>
      <c r="AI30" s="57"/>
      <c r="AJ30" s="58"/>
      <c r="AK30" s="57"/>
      <c r="AL30" s="58"/>
      <c r="AM30" s="57"/>
      <c r="AN30" s="58"/>
      <c r="AO30" s="57"/>
      <c r="AP30" s="58"/>
      <c r="AQ30" s="57"/>
      <c r="AR30" s="58"/>
      <c r="AS30" s="57">
        <v>1</v>
      </c>
      <c r="AT30" s="58"/>
      <c r="AU30" s="57"/>
      <c r="AV30" s="58"/>
      <c r="AW30" s="57"/>
      <c r="AX30" s="58"/>
      <c r="AY30" s="57"/>
      <c r="AZ30" s="58"/>
      <c r="BA30" s="57"/>
      <c r="BB30" s="58"/>
      <c r="BC30" s="57">
        <v>1</v>
      </c>
      <c r="BD30" s="58"/>
      <c r="BE30" s="57"/>
      <c r="BF30" s="58"/>
      <c r="BG30" s="57"/>
      <c r="BH30" s="58"/>
      <c r="BI30" s="57"/>
      <c r="BJ30" s="59"/>
      <c r="BK30" s="57"/>
      <c r="BL30" s="59"/>
      <c r="BM30" s="57"/>
      <c r="BN30" s="59"/>
      <c r="BO30" s="57"/>
      <c r="BP30" s="59"/>
      <c r="BQ30" s="57"/>
      <c r="BR30" s="59"/>
      <c r="BS30" s="57"/>
      <c r="BT30" s="59"/>
      <c r="BU30" s="57"/>
      <c r="BV30" s="59"/>
      <c r="BW30" s="57"/>
      <c r="BX30" s="59"/>
      <c r="BY30" s="57"/>
      <c r="BZ30" s="59"/>
      <c r="CA30" s="57"/>
      <c r="CB30" s="59"/>
      <c r="CC30" s="57"/>
      <c r="CD30" s="59"/>
      <c r="CE30" s="55">
        <f t="shared" si="0"/>
        <v>2</v>
      </c>
      <c r="CF30" s="55">
        <f t="shared" si="0"/>
        <v>0</v>
      </c>
      <c r="CG30" s="55">
        <f t="shared" si="1"/>
        <v>2</v>
      </c>
    </row>
    <row r="31" spans="1:85" ht="12.75" x14ac:dyDescent="0.2">
      <c r="A31" s="132"/>
      <c r="B31" s="56" t="s">
        <v>128</v>
      </c>
      <c r="C31" s="57">
        <v>1</v>
      </c>
      <c r="D31" s="58"/>
      <c r="E31" s="57">
        <v>2</v>
      </c>
      <c r="F31" s="58"/>
      <c r="G31" s="57"/>
      <c r="H31" s="58"/>
      <c r="I31" s="57"/>
      <c r="J31" s="58"/>
      <c r="K31" s="57"/>
      <c r="L31" s="58"/>
      <c r="M31" s="57"/>
      <c r="N31" s="58"/>
      <c r="O31" s="57"/>
      <c r="P31" s="58"/>
      <c r="Q31" s="57"/>
      <c r="R31" s="58"/>
      <c r="S31" s="57"/>
      <c r="T31" s="58"/>
      <c r="U31" s="57"/>
      <c r="V31" s="58"/>
      <c r="W31" s="57">
        <v>3</v>
      </c>
      <c r="X31" s="58"/>
      <c r="Y31" s="57"/>
      <c r="Z31" s="58"/>
      <c r="AA31" s="57"/>
      <c r="AB31" s="58"/>
      <c r="AC31" s="57"/>
      <c r="AD31" s="58"/>
      <c r="AE31" s="57"/>
      <c r="AF31" s="58"/>
      <c r="AG31" s="57"/>
      <c r="AH31" s="58"/>
      <c r="AI31" s="57"/>
      <c r="AJ31" s="58"/>
      <c r="AK31" s="57"/>
      <c r="AL31" s="58"/>
      <c r="AM31" s="57"/>
      <c r="AN31" s="58"/>
      <c r="AO31" s="57">
        <v>1</v>
      </c>
      <c r="AP31" s="58"/>
      <c r="AQ31" s="57"/>
      <c r="AR31" s="58"/>
      <c r="AS31" s="57"/>
      <c r="AT31" s="58"/>
      <c r="AU31" s="57"/>
      <c r="AV31" s="58"/>
      <c r="AW31" s="57"/>
      <c r="AX31" s="58"/>
      <c r="AY31" s="57"/>
      <c r="AZ31" s="58"/>
      <c r="BA31" s="57">
        <v>6</v>
      </c>
      <c r="BB31" s="58"/>
      <c r="BC31" s="57">
        <v>7</v>
      </c>
      <c r="BD31" s="58"/>
      <c r="BE31" s="57"/>
      <c r="BF31" s="58"/>
      <c r="BG31" s="57"/>
      <c r="BH31" s="58"/>
      <c r="BI31" s="57"/>
      <c r="BJ31" s="59"/>
      <c r="BK31" s="57"/>
      <c r="BL31" s="59"/>
      <c r="BM31" s="57"/>
      <c r="BN31" s="59"/>
      <c r="BO31" s="57"/>
      <c r="BP31" s="59"/>
      <c r="BQ31" s="57"/>
      <c r="BR31" s="59"/>
      <c r="BS31" s="57"/>
      <c r="BT31" s="59"/>
      <c r="BU31" s="57"/>
      <c r="BV31" s="59"/>
      <c r="BW31" s="57"/>
      <c r="BX31" s="59"/>
      <c r="BY31" s="57"/>
      <c r="BZ31" s="59"/>
      <c r="CA31" s="57"/>
      <c r="CB31" s="59"/>
      <c r="CC31" s="57"/>
      <c r="CD31" s="59"/>
      <c r="CE31" s="55">
        <f t="shared" si="0"/>
        <v>20</v>
      </c>
      <c r="CF31" s="55">
        <f t="shared" si="0"/>
        <v>0</v>
      </c>
      <c r="CG31" s="55">
        <f t="shared" si="1"/>
        <v>20</v>
      </c>
    </row>
    <row r="32" spans="1:85" ht="12.75" x14ac:dyDescent="0.2">
      <c r="A32" s="132"/>
      <c r="B32" s="56" t="s">
        <v>129</v>
      </c>
      <c r="C32" s="57"/>
      <c r="D32" s="58"/>
      <c r="E32" s="57"/>
      <c r="F32" s="58"/>
      <c r="G32" s="57"/>
      <c r="H32" s="58"/>
      <c r="I32" s="57"/>
      <c r="J32" s="58"/>
      <c r="K32" s="57"/>
      <c r="L32" s="58"/>
      <c r="M32" s="57"/>
      <c r="N32" s="58"/>
      <c r="O32" s="57"/>
      <c r="P32" s="58"/>
      <c r="Q32" s="57"/>
      <c r="R32" s="58"/>
      <c r="S32" s="57"/>
      <c r="T32" s="58"/>
      <c r="U32" s="57"/>
      <c r="V32" s="58"/>
      <c r="W32" s="57"/>
      <c r="X32" s="58"/>
      <c r="Y32" s="57"/>
      <c r="Z32" s="58"/>
      <c r="AA32" s="57"/>
      <c r="AB32" s="58"/>
      <c r="AC32" s="57"/>
      <c r="AD32" s="58"/>
      <c r="AE32" s="57"/>
      <c r="AF32" s="58"/>
      <c r="AG32" s="57"/>
      <c r="AH32" s="58"/>
      <c r="AI32" s="57"/>
      <c r="AJ32" s="58"/>
      <c r="AK32" s="57"/>
      <c r="AL32" s="58"/>
      <c r="AM32" s="57"/>
      <c r="AN32" s="58"/>
      <c r="AO32" s="57"/>
      <c r="AP32" s="58"/>
      <c r="AQ32" s="57"/>
      <c r="AR32" s="58"/>
      <c r="AS32" s="57"/>
      <c r="AT32" s="58"/>
      <c r="AU32" s="57"/>
      <c r="AV32" s="58"/>
      <c r="AW32" s="57"/>
      <c r="AX32" s="58"/>
      <c r="AY32" s="57"/>
      <c r="AZ32" s="58"/>
      <c r="BA32" s="57"/>
      <c r="BB32" s="58"/>
      <c r="BC32" s="57"/>
      <c r="BD32" s="58"/>
      <c r="BE32" s="57"/>
      <c r="BF32" s="58"/>
      <c r="BG32" s="57"/>
      <c r="BH32" s="58"/>
      <c r="BI32" s="57"/>
      <c r="BJ32" s="59"/>
      <c r="BK32" s="57"/>
      <c r="BL32" s="59"/>
      <c r="BM32" s="57"/>
      <c r="BN32" s="59"/>
      <c r="BO32" s="57"/>
      <c r="BP32" s="59"/>
      <c r="BQ32" s="57"/>
      <c r="BR32" s="59"/>
      <c r="BS32" s="57"/>
      <c r="BT32" s="59"/>
      <c r="BU32" s="57"/>
      <c r="BV32" s="59"/>
      <c r="BW32" s="57"/>
      <c r="BX32" s="59"/>
      <c r="BY32" s="57"/>
      <c r="BZ32" s="59"/>
      <c r="CA32" s="57"/>
      <c r="CB32" s="59"/>
      <c r="CC32" s="57"/>
      <c r="CD32" s="59"/>
      <c r="CE32" s="55">
        <f t="shared" si="0"/>
        <v>0</v>
      </c>
      <c r="CF32" s="55">
        <f t="shared" si="0"/>
        <v>0</v>
      </c>
      <c r="CG32" s="55">
        <f t="shared" si="1"/>
        <v>0</v>
      </c>
    </row>
    <row r="33" spans="1:86" ht="12.75" x14ac:dyDescent="0.2">
      <c r="A33" s="132"/>
      <c r="B33" s="56" t="s">
        <v>130</v>
      </c>
      <c r="C33" s="57"/>
      <c r="D33" s="58"/>
      <c r="E33" s="57">
        <v>2</v>
      </c>
      <c r="F33" s="58"/>
      <c r="G33" s="57"/>
      <c r="H33" s="58"/>
      <c r="I33" s="57"/>
      <c r="J33" s="58"/>
      <c r="K33" s="57"/>
      <c r="L33" s="58"/>
      <c r="M33" s="57"/>
      <c r="N33" s="58"/>
      <c r="O33" s="57"/>
      <c r="P33" s="58"/>
      <c r="Q33" s="57"/>
      <c r="R33" s="58"/>
      <c r="S33" s="57"/>
      <c r="T33" s="58"/>
      <c r="U33" s="57"/>
      <c r="V33" s="58"/>
      <c r="W33" s="57"/>
      <c r="X33" s="58"/>
      <c r="Y33" s="57"/>
      <c r="Z33" s="58"/>
      <c r="AA33" s="57"/>
      <c r="AB33" s="58"/>
      <c r="AC33" s="57"/>
      <c r="AD33" s="58"/>
      <c r="AE33" s="57"/>
      <c r="AF33" s="58"/>
      <c r="AG33" s="57"/>
      <c r="AH33" s="58"/>
      <c r="AI33" s="57"/>
      <c r="AJ33" s="58"/>
      <c r="AK33" s="57"/>
      <c r="AL33" s="58"/>
      <c r="AM33" s="57"/>
      <c r="AN33" s="58"/>
      <c r="AO33" s="57"/>
      <c r="AP33" s="58"/>
      <c r="AQ33" s="57"/>
      <c r="AR33" s="58"/>
      <c r="AS33" s="57"/>
      <c r="AT33" s="58"/>
      <c r="AU33" s="57"/>
      <c r="AV33" s="58"/>
      <c r="AW33" s="57"/>
      <c r="AX33" s="58"/>
      <c r="AY33" s="57"/>
      <c r="AZ33" s="58"/>
      <c r="BA33" s="57">
        <v>2</v>
      </c>
      <c r="BB33" s="58"/>
      <c r="BC33" s="57">
        <v>1</v>
      </c>
      <c r="BD33" s="58"/>
      <c r="BE33" s="57"/>
      <c r="BF33" s="58"/>
      <c r="BG33" s="57"/>
      <c r="BH33" s="58"/>
      <c r="BI33" s="57"/>
      <c r="BJ33" s="59"/>
      <c r="BK33" s="57"/>
      <c r="BL33" s="59"/>
      <c r="BM33" s="57"/>
      <c r="BN33" s="59"/>
      <c r="BO33" s="57"/>
      <c r="BP33" s="59"/>
      <c r="BQ33" s="57"/>
      <c r="BR33" s="59"/>
      <c r="BS33" s="57"/>
      <c r="BT33" s="59"/>
      <c r="BU33" s="57"/>
      <c r="BV33" s="59"/>
      <c r="BW33" s="57"/>
      <c r="BX33" s="59"/>
      <c r="BY33" s="57"/>
      <c r="BZ33" s="59"/>
      <c r="CA33" s="57"/>
      <c r="CB33" s="59"/>
      <c r="CC33" s="57"/>
      <c r="CD33" s="59"/>
      <c r="CE33" s="55">
        <f t="shared" si="0"/>
        <v>5</v>
      </c>
      <c r="CF33" s="55">
        <f t="shared" si="0"/>
        <v>0</v>
      </c>
      <c r="CG33" s="55">
        <f t="shared" si="1"/>
        <v>5</v>
      </c>
    </row>
    <row r="34" spans="1:86" ht="20.25" customHeight="1" thickBot="1" x14ac:dyDescent="0.25">
      <c r="A34" s="133"/>
      <c r="B34" s="60" t="s">
        <v>131</v>
      </c>
      <c r="C34" s="61"/>
      <c r="D34" s="62"/>
      <c r="E34" s="61"/>
      <c r="F34" s="62"/>
      <c r="G34" s="61"/>
      <c r="H34" s="62"/>
      <c r="I34" s="61"/>
      <c r="J34" s="62"/>
      <c r="K34" s="61"/>
      <c r="L34" s="62"/>
      <c r="M34" s="61"/>
      <c r="N34" s="62"/>
      <c r="O34" s="61"/>
      <c r="P34" s="62"/>
      <c r="Q34" s="61"/>
      <c r="R34" s="62"/>
      <c r="S34" s="61"/>
      <c r="T34" s="62"/>
      <c r="U34" s="61"/>
      <c r="V34" s="62"/>
      <c r="W34" s="61">
        <v>1</v>
      </c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  <c r="AI34" s="61"/>
      <c r="AJ34" s="62"/>
      <c r="AK34" s="61"/>
      <c r="AL34" s="62"/>
      <c r="AM34" s="61"/>
      <c r="AN34" s="62"/>
      <c r="AO34" s="61"/>
      <c r="AP34" s="62"/>
      <c r="AQ34" s="61"/>
      <c r="AR34" s="62"/>
      <c r="AS34" s="61"/>
      <c r="AT34" s="62"/>
      <c r="AU34" s="61"/>
      <c r="AV34" s="62"/>
      <c r="AW34" s="61"/>
      <c r="AX34" s="62"/>
      <c r="AY34" s="61"/>
      <c r="AZ34" s="62"/>
      <c r="BA34" s="61">
        <v>1</v>
      </c>
      <c r="BB34" s="62"/>
      <c r="BC34" s="61"/>
      <c r="BD34" s="62"/>
      <c r="BE34" s="61"/>
      <c r="BF34" s="62"/>
      <c r="BG34" s="61"/>
      <c r="BH34" s="62"/>
      <c r="BI34" s="61"/>
      <c r="BJ34" s="63"/>
      <c r="BK34" s="61"/>
      <c r="BL34" s="63"/>
      <c r="BM34" s="61"/>
      <c r="BN34" s="63"/>
      <c r="BO34" s="61"/>
      <c r="BP34" s="63"/>
      <c r="BQ34" s="61"/>
      <c r="BR34" s="63"/>
      <c r="BS34" s="61"/>
      <c r="BT34" s="63"/>
      <c r="BU34" s="61"/>
      <c r="BV34" s="63"/>
      <c r="BW34" s="61"/>
      <c r="BX34" s="63"/>
      <c r="BY34" s="61"/>
      <c r="BZ34" s="63"/>
      <c r="CA34" s="61"/>
      <c r="CB34" s="63"/>
      <c r="CC34" s="61"/>
      <c r="CD34" s="63"/>
      <c r="CE34" s="55">
        <f t="shared" si="0"/>
        <v>2</v>
      </c>
      <c r="CF34" s="55">
        <f t="shared" si="0"/>
        <v>0</v>
      </c>
      <c r="CG34" s="55">
        <f t="shared" si="1"/>
        <v>2</v>
      </c>
    </row>
    <row r="35" spans="1:86" ht="12.75" x14ac:dyDescent="0.2">
      <c r="A35" s="137" t="s">
        <v>67</v>
      </c>
      <c r="B35" s="39" t="s">
        <v>132</v>
      </c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65"/>
      <c r="N35" s="66"/>
      <c r="O35" s="65"/>
      <c r="P35" s="66"/>
      <c r="Q35" s="65"/>
      <c r="R35" s="66"/>
      <c r="S35" s="65"/>
      <c r="T35" s="66"/>
      <c r="U35" s="65"/>
      <c r="V35" s="66"/>
      <c r="W35" s="65"/>
      <c r="X35" s="66"/>
      <c r="Y35" s="65"/>
      <c r="Z35" s="66"/>
      <c r="AA35" s="65"/>
      <c r="AB35" s="66"/>
      <c r="AC35" s="65"/>
      <c r="AD35" s="66"/>
      <c r="AE35" s="65"/>
      <c r="AF35" s="66"/>
      <c r="AG35" s="65"/>
      <c r="AH35" s="66"/>
      <c r="AI35" s="65"/>
      <c r="AJ35" s="66"/>
      <c r="AK35" s="65"/>
      <c r="AL35" s="66"/>
      <c r="AM35" s="65"/>
      <c r="AN35" s="66"/>
      <c r="AO35" s="65"/>
      <c r="AP35" s="66"/>
      <c r="AQ35" s="65"/>
      <c r="AR35" s="66"/>
      <c r="AS35" s="65"/>
      <c r="AT35" s="66"/>
      <c r="AU35" s="65"/>
      <c r="AV35" s="66"/>
      <c r="AW35" s="65"/>
      <c r="AX35" s="66"/>
      <c r="AY35" s="65"/>
      <c r="AZ35" s="66"/>
      <c r="BA35" s="65"/>
      <c r="BB35" s="66"/>
      <c r="BC35" s="65"/>
      <c r="BD35" s="66"/>
      <c r="BE35" s="65"/>
      <c r="BF35" s="66"/>
      <c r="BG35" s="65"/>
      <c r="BH35" s="66"/>
      <c r="BI35" s="65"/>
      <c r="BJ35" s="67"/>
      <c r="BK35" s="65"/>
      <c r="BL35" s="67"/>
      <c r="BM35" s="65"/>
      <c r="BN35" s="67"/>
      <c r="BO35" s="65"/>
      <c r="BP35" s="67"/>
      <c r="BQ35" s="65"/>
      <c r="BR35" s="67"/>
      <c r="BS35" s="65"/>
      <c r="BT35" s="67"/>
      <c r="BU35" s="65"/>
      <c r="BV35" s="67"/>
      <c r="BW35" s="65"/>
      <c r="BX35" s="67"/>
      <c r="BY35" s="65"/>
      <c r="BZ35" s="67"/>
      <c r="CA35" s="65"/>
      <c r="CB35" s="67"/>
      <c r="CC35" s="65"/>
      <c r="CD35" s="67"/>
      <c r="CE35" s="55">
        <f t="shared" si="0"/>
        <v>0</v>
      </c>
      <c r="CF35" s="55">
        <f t="shared" si="0"/>
        <v>0</v>
      </c>
      <c r="CG35" s="55">
        <f t="shared" si="1"/>
        <v>0</v>
      </c>
    </row>
    <row r="36" spans="1:86" ht="12.75" x14ac:dyDescent="0.2">
      <c r="A36" s="132"/>
      <c r="B36" s="56" t="s">
        <v>156</v>
      </c>
      <c r="C36" s="57">
        <v>2</v>
      </c>
      <c r="D36" s="58"/>
      <c r="E36" s="57">
        <v>4</v>
      </c>
      <c r="F36" s="58"/>
      <c r="G36" s="57"/>
      <c r="H36" s="58"/>
      <c r="I36" s="57">
        <v>3</v>
      </c>
      <c r="J36" s="58"/>
      <c r="K36" s="57"/>
      <c r="L36" s="58"/>
      <c r="M36" s="57">
        <v>1</v>
      </c>
      <c r="N36" s="58"/>
      <c r="O36" s="57"/>
      <c r="P36" s="58"/>
      <c r="Q36" s="57">
        <v>1</v>
      </c>
      <c r="R36" s="58"/>
      <c r="S36" s="57"/>
      <c r="T36" s="58"/>
      <c r="U36" s="57"/>
      <c r="V36" s="58"/>
      <c r="W36" s="57">
        <v>8</v>
      </c>
      <c r="X36" s="58"/>
      <c r="Y36" s="57"/>
      <c r="Z36" s="58"/>
      <c r="AA36" s="57"/>
      <c r="AB36" s="58"/>
      <c r="AC36" s="57"/>
      <c r="AD36" s="58"/>
      <c r="AE36" s="57"/>
      <c r="AF36" s="58"/>
      <c r="AG36" s="57"/>
      <c r="AH36" s="58"/>
      <c r="AI36" s="57"/>
      <c r="AJ36" s="58"/>
      <c r="AK36" s="57"/>
      <c r="AL36" s="58"/>
      <c r="AM36" s="57">
        <v>6</v>
      </c>
      <c r="AN36" s="58"/>
      <c r="AO36" s="57"/>
      <c r="AP36" s="58"/>
      <c r="AQ36" s="57"/>
      <c r="AR36" s="58"/>
      <c r="AS36" s="57"/>
      <c r="AT36" s="58"/>
      <c r="AU36" s="57">
        <v>1</v>
      </c>
      <c r="AV36" s="58"/>
      <c r="AW36" s="57">
        <v>3</v>
      </c>
      <c r="AX36" s="58"/>
      <c r="AY36" s="57">
        <v>23</v>
      </c>
      <c r="AZ36" s="58"/>
      <c r="BA36" s="57"/>
      <c r="BB36" s="58"/>
      <c r="BC36" s="57"/>
      <c r="BD36" s="58"/>
      <c r="BE36" s="57"/>
      <c r="BF36" s="58"/>
      <c r="BG36" s="57">
        <v>4</v>
      </c>
      <c r="BH36" s="58"/>
      <c r="BI36" s="57"/>
      <c r="BJ36" s="59"/>
      <c r="BK36" s="57">
        <v>5</v>
      </c>
      <c r="BL36" s="59"/>
      <c r="BM36" s="57">
        <v>1</v>
      </c>
      <c r="BN36" s="59"/>
      <c r="BO36" s="57"/>
      <c r="BP36" s="59"/>
      <c r="BQ36" s="57"/>
      <c r="BR36" s="59"/>
      <c r="BS36" s="57"/>
      <c r="BT36" s="59"/>
      <c r="BU36" s="57"/>
      <c r="BV36" s="59"/>
      <c r="BW36" s="57"/>
      <c r="BX36" s="59"/>
      <c r="BY36" s="57"/>
      <c r="BZ36" s="59"/>
      <c r="CA36" s="57"/>
      <c r="CB36" s="59"/>
      <c r="CC36" s="57"/>
      <c r="CD36" s="59"/>
      <c r="CE36" s="55">
        <f t="shared" si="0"/>
        <v>62</v>
      </c>
      <c r="CF36" s="55">
        <f t="shared" si="0"/>
        <v>0</v>
      </c>
      <c r="CG36" s="55">
        <f t="shared" si="1"/>
        <v>62</v>
      </c>
    </row>
    <row r="37" spans="1:86" ht="12.75" x14ac:dyDescent="0.2">
      <c r="A37" s="132"/>
      <c r="B37" s="56" t="s">
        <v>157</v>
      </c>
      <c r="C37" s="57"/>
      <c r="D37" s="58"/>
      <c r="E37" s="57">
        <v>7</v>
      </c>
      <c r="F37" s="58"/>
      <c r="G37" s="57"/>
      <c r="H37" s="58"/>
      <c r="I37" s="57"/>
      <c r="J37" s="58"/>
      <c r="K37" s="57"/>
      <c r="L37" s="58"/>
      <c r="M37" s="57"/>
      <c r="N37" s="58"/>
      <c r="O37" s="57"/>
      <c r="P37" s="58"/>
      <c r="Q37" s="57"/>
      <c r="R37" s="58"/>
      <c r="S37" s="57"/>
      <c r="T37" s="58"/>
      <c r="U37" s="57"/>
      <c r="V37" s="58"/>
      <c r="W37" s="57">
        <v>9</v>
      </c>
      <c r="X37" s="58"/>
      <c r="Y37" s="57"/>
      <c r="Z37" s="58"/>
      <c r="AA37" s="57"/>
      <c r="AB37" s="58"/>
      <c r="AC37" s="57"/>
      <c r="AD37" s="58"/>
      <c r="AE37" s="57"/>
      <c r="AF37" s="58"/>
      <c r="AG37" s="57"/>
      <c r="AH37" s="58"/>
      <c r="AI37" s="57"/>
      <c r="AJ37" s="58"/>
      <c r="AK37" s="57"/>
      <c r="AL37" s="58"/>
      <c r="AM37" s="57"/>
      <c r="AN37" s="58"/>
      <c r="AO37" s="57"/>
      <c r="AP37" s="58"/>
      <c r="AQ37" s="57"/>
      <c r="AR37" s="58"/>
      <c r="AS37" s="57"/>
      <c r="AT37" s="58"/>
      <c r="AU37" s="57"/>
      <c r="AV37" s="58"/>
      <c r="AW37" s="57"/>
      <c r="AX37" s="58"/>
      <c r="AY37" s="57">
        <v>14</v>
      </c>
      <c r="AZ37" s="58"/>
      <c r="BA37" s="57"/>
      <c r="BB37" s="58"/>
      <c r="BC37" s="57"/>
      <c r="BD37" s="58"/>
      <c r="BE37" s="57"/>
      <c r="BF37" s="58"/>
      <c r="BG37" s="57">
        <v>1</v>
      </c>
      <c r="BH37" s="58"/>
      <c r="BI37" s="57"/>
      <c r="BJ37" s="59"/>
      <c r="BK37" s="57"/>
      <c r="BL37" s="59"/>
      <c r="BM37" s="57"/>
      <c r="BN37" s="59"/>
      <c r="BO37" s="57"/>
      <c r="BP37" s="59"/>
      <c r="BQ37" s="57"/>
      <c r="BR37" s="59"/>
      <c r="BS37" s="57"/>
      <c r="BT37" s="59"/>
      <c r="BU37" s="57"/>
      <c r="BV37" s="59"/>
      <c r="BW37" s="57"/>
      <c r="BX37" s="59"/>
      <c r="BY37" s="57"/>
      <c r="BZ37" s="59"/>
      <c r="CA37" s="57"/>
      <c r="CB37" s="59"/>
      <c r="CC37" s="57"/>
      <c r="CD37" s="59"/>
      <c r="CE37" s="55">
        <f>(C37+E37+G37+I37+K37+M37+O37+Q37+S37+U37+W37+Y37+AA37+AC37+AE37+AG37+AI37+AK37+AM37+AO37+AQ37+AS37+AU37+AW37+AY37+BA37+BC37+BE37+BG37+BI37+BK37+BM37+BO37+BQ37+BS37+BU37+BW37+BY37+CA37+CC37)*0</f>
        <v>0</v>
      </c>
      <c r="CF37" s="55">
        <f t="shared" si="0"/>
        <v>0</v>
      </c>
      <c r="CG37" s="55">
        <f t="shared" si="1"/>
        <v>0</v>
      </c>
      <c r="CH37" s="23" t="s">
        <v>165</v>
      </c>
    </row>
    <row r="38" spans="1:86" ht="12.75" x14ac:dyDescent="0.2">
      <c r="A38" s="132"/>
      <c r="B38" s="56" t="s">
        <v>158</v>
      </c>
      <c r="C38" s="57"/>
      <c r="D38" s="58"/>
      <c r="E38" s="57"/>
      <c r="F38" s="58"/>
      <c r="G38" s="57"/>
      <c r="H38" s="58"/>
      <c r="I38" s="57"/>
      <c r="J38" s="58"/>
      <c r="K38" s="57"/>
      <c r="L38" s="58"/>
      <c r="M38" s="57"/>
      <c r="N38" s="58"/>
      <c r="O38" s="57"/>
      <c r="P38" s="58"/>
      <c r="Q38" s="57">
        <v>1</v>
      </c>
      <c r="R38" s="58"/>
      <c r="S38" s="57"/>
      <c r="T38" s="58"/>
      <c r="U38" s="57"/>
      <c r="V38" s="58"/>
      <c r="W38" s="57"/>
      <c r="X38" s="58"/>
      <c r="Y38" s="57"/>
      <c r="Z38" s="58"/>
      <c r="AA38" s="57"/>
      <c r="AB38" s="58"/>
      <c r="AC38" s="57"/>
      <c r="AD38" s="58"/>
      <c r="AE38" s="57"/>
      <c r="AF38" s="58"/>
      <c r="AG38" s="57"/>
      <c r="AH38" s="58"/>
      <c r="AI38" s="57"/>
      <c r="AJ38" s="58"/>
      <c r="AK38" s="57"/>
      <c r="AL38" s="58"/>
      <c r="AM38" s="57"/>
      <c r="AN38" s="58"/>
      <c r="AO38" s="57"/>
      <c r="AP38" s="58"/>
      <c r="AQ38" s="57"/>
      <c r="AR38" s="58"/>
      <c r="AS38" s="57"/>
      <c r="AT38" s="58"/>
      <c r="AU38" s="57"/>
      <c r="AV38" s="58"/>
      <c r="AW38" s="57"/>
      <c r="AX38" s="58"/>
      <c r="AY38" s="57"/>
      <c r="AZ38" s="58"/>
      <c r="BA38" s="57"/>
      <c r="BB38" s="58"/>
      <c r="BC38" s="57"/>
      <c r="BD38" s="58"/>
      <c r="BE38" s="57"/>
      <c r="BF38" s="58"/>
      <c r="BG38" s="57"/>
      <c r="BH38" s="58"/>
      <c r="BI38" s="57"/>
      <c r="BJ38" s="59"/>
      <c r="BK38" s="57"/>
      <c r="BL38" s="59"/>
      <c r="BM38" s="57"/>
      <c r="BN38" s="59"/>
      <c r="BO38" s="57"/>
      <c r="BP38" s="59"/>
      <c r="BQ38" s="57"/>
      <c r="BR38" s="59"/>
      <c r="BS38" s="57"/>
      <c r="BT38" s="59"/>
      <c r="BU38" s="57"/>
      <c r="BV38" s="59"/>
      <c r="BW38" s="57"/>
      <c r="BX38" s="59"/>
      <c r="BY38" s="57"/>
      <c r="BZ38" s="59"/>
      <c r="CA38" s="57"/>
      <c r="CB38" s="59"/>
      <c r="CC38" s="57"/>
      <c r="CD38" s="59"/>
      <c r="CE38" s="55">
        <f t="shared" si="0"/>
        <v>1</v>
      </c>
      <c r="CF38" s="55">
        <f t="shared" si="0"/>
        <v>0</v>
      </c>
      <c r="CG38" s="55">
        <f t="shared" si="1"/>
        <v>1</v>
      </c>
    </row>
    <row r="39" spans="1:86" ht="12.75" x14ac:dyDescent="0.2">
      <c r="A39" s="132"/>
      <c r="B39" s="56" t="s">
        <v>159</v>
      </c>
      <c r="C39" s="57"/>
      <c r="D39" s="58"/>
      <c r="E39" s="57"/>
      <c r="F39" s="58"/>
      <c r="G39" s="57"/>
      <c r="H39" s="58"/>
      <c r="I39" s="57"/>
      <c r="J39" s="58"/>
      <c r="K39" s="57"/>
      <c r="L39" s="58"/>
      <c r="M39" s="57"/>
      <c r="N39" s="58"/>
      <c r="O39" s="57"/>
      <c r="P39" s="58"/>
      <c r="Q39" s="57"/>
      <c r="R39" s="58"/>
      <c r="S39" s="57"/>
      <c r="T39" s="58"/>
      <c r="U39" s="57"/>
      <c r="V39" s="58"/>
      <c r="W39" s="57"/>
      <c r="X39" s="58"/>
      <c r="Y39" s="57"/>
      <c r="Z39" s="58"/>
      <c r="AA39" s="57"/>
      <c r="AB39" s="58"/>
      <c r="AC39" s="57"/>
      <c r="AD39" s="58"/>
      <c r="AE39" s="57"/>
      <c r="AF39" s="58"/>
      <c r="AG39" s="57"/>
      <c r="AH39" s="58"/>
      <c r="AI39" s="57"/>
      <c r="AJ39" s="58"/>
      <c r="AK39" s="57"/>
      <c r="AL39" s="58"/>
      <c r="AM39" s="57"/>
      <c r="AN39" s="58"/>
      <c r="AO39" s="57"/>
      <c r="AP39" s="58"/>
      <c r="AQ39" s="57"/>
      <c r="AR39" s="58"/>
      <c r="AS39" s="57"/>
      <c r="AT39" s="58"/>
      <c r="AU39" s="57"/>
      <c r="AV39" s="58"/>
      <c r="AW39" s="57"/>
      <c r="AX39" s="58"/>
      <c r="AY39" s="57"/>
      <c r="AZ39" s="58"/>
      <c r="BA39" s="57">
        <v>1</v>
      </c>
      <c r="BB39" s="58"/>
      <c r="BC39" s="57"/>
      <c r="BD39" s="58"/>
      <c r="BE39" s="57"/>
      <c r="BF39" s="58"/>
      <c r="BG39" s="57"/>
      <c r="BH39" s="58"/>
      <c r="BI39" s="57"/>
      <c r="BJ39" s="59"/>
      <c r="BK39" s="57"/>
      <c r="BL39" s="59"/>
      <c r="BM39" s="57"/>
      <c r="BN39" s="59"/>
      <c r="BO39" s="57"/>
      <c r="BP39" s="59"/>
      <c r="BQ39" s="57"/>
      <c r="BR39" s="59"/>
      <c r="BS39" s="57"/>
      <c r="BT39" s="59"/>
      <c r="BU39" s="57"/>
      <c r="BV39" s="59"/>
      <c r="BW39" s="57"/>
      <c r="BX39" s="59"/>
      <c r="BY39" s="57"/>
      <c r="BZ39" s="59"/>
      <c r="CA39" s="57"/>
      <c r="CB39" s="59"/>
      <c r="CC39" s="57"/>
      <c r="CD39" s="59"/>
      <c r="CE39" s="55">
        <f t="shared" si="0"/>
        <v>1</v>
      </c>
      <c r="CF39" s="55">
        <f t="shared" si="0"/>
        <v>0</v>
      </c>
      <c r="CG39" s="55">
        <f t="shared" si="1"/>
        <v>1</v>
      </c>
    </row>
    <row r="40" spans="1:86" ht="12.75" x14ac:dyDescent="0.2">
      <c r="A40" s="132"/>
      <c r="B40" s="56" t="s">
        <v>160</v>
      </c>
      <c r="C40" s="57"/>
      <c r="D40" s="58"/>
      <c r="E40" s="57"/>
      <c r="F40" s="58"/>
      <c r="G40" s="57"/>
      <c r="H40" s="58"/>
      <c r="I40" s="57"/>
      <c r="J40" s="58"/>
      <c r="K40" s="57"/>
      <c r="L40" s="58"/>
      <c r="M40" s="57"/>
      <c r="N40" s="58"/>
      <c r="O40" s="57"/>
      <c r="P40" s="58"/>
      <c r="Q40" s="57"/>
      <c r="R40" s="58"/>
      <c r="S40" s="57"/>
      <c r="T40" s="58"/>
      <c r="U40" s="57"/>
      <c r="V40" s="58"/>
      <c r="W40" s="57"/>
      <c r="X40" s="58"/>
      <c r="Y40" s="57"/>
      <c r="Z40" s="58"/>
      <c r="AA40" s="57"/>
      <c r="AB40" s="58"/>
      <c r="AC40" s="57"/>
      <c r="AD40" s="58"/>
      <c r="AE40" s="57"/>
      <c r="AF40" s="58"/>
      <c r="AG40" s="57"/>
      <c r="AH40" s="58"/>
      <c r="AI40" s="57"/>
      <c r="AJ40" s="58"/>
      <c r="AK40" s="57"/>
      <c r="AL40" s="58"/>
      <c r="AM40" s="57"/>
      <c r="AN40" s="58"/>
      <c r="AO40" s="57"/>
      <c r="AP40" s="58"/>
      <c r="AQ40" s="57"/>
      <c r="AR40" s="58"/>
      <c r="AS40" s="57"/>
      <c r="AT40" s="58"/>
      <c r="AU40" s="57"/>
      <c r="AV40" s="58"/>
      <c r="AW40" s="57"/>
      <c r="AX40" s="58"/>
      <c r="AY40" s="57"/>
      <c r="AZ40" s="58"/>
      <c r="BA40" s="57">
        <v>1</v>
      </c>
      <c r="BB40" s="58"/>
      <c r="BC40" s="57"/>
      <c r="BD40" s="58"/>
      <c r="BE40" s="57"/>
      <c r="BF40" s="58"/>
      <c r="BG40" s="57"/>
      <c r="BH40" s="58"/>
      <c r="BI40" s="57"/>
      <c r="BJ40" s="59"/>
      <c r="BK40" s="57"/>
      <c r="BL40" s="59"/>
      <c r="BM40" s="57"/>
      <c r="BN40" s="59"/>
      <c r="BO40" s="57"/>
      <c r="BP40" s="59"/>
      <c r="BQ40" s="57"/>
      <c r="BR40" s="59"/>
      <c r="BS40" s="57"/>
      <c r="BT40" s="59"/>
      <c r="BU40" s="57"/>
      <c r="BV40" s="59"/>
      <c r="BW40" s="57"/>
      <c r="BX40" s="59"/>
      <c r="BY40" s="57"/>
      <c r="BZ40" s="59"/>
      <c r="CA40" s="57"/>
      <c r="CB40" s="59"/>
      <c r="CC40" s="57"/>
      <c r="CD40" s="59"/>
      <c r="CE40" s="55">
        <f t="shared" si="0"/>
        <v>1</v>
      </c>
      <c r="CF40" s="55">
        <f t="shared" si="0"/>
        <v>0</v>
      </c>
      <c r="CG40" s="55">
        <f t="shared" si="1"/>
        <v>1</v>
      </c>
    </row>
    <row r="41" spans="1:86" ht="12.75" x14ac:dyDescent="0.2">
      <c r="A41" s="132"/>
      <c r="B41" s="56" t="s">
        <v>161</v>
      </c>
      <c r="C41" s="57"/>
      <c r="D41" s="58"/>
      <c r="E41" s="57"/>
      <c r="F41" s="58"/>
      <c r="G41" s="57"/>
      <c r="H41" s="58"/>
      <c r="I41" s="57"/>
      <c r="J41" s="58"/>
      <c r="K41" s="57"/>
      <c r="L41" s="58"/>
      <c r="M41" s="57"/>
      <c r="N41" s="58"/>
      <c r="O41" s="57"/>
      <c r="P41" s="58"/>
      <c r="Q41" s="57"/>
      <c r="R41" s="58"/>
      <c r="S41" s="57"/>
      <c r="T41" s="58"/>
      <c r="U41" s="57"/>
      <c r="V41" s="58"/>
      <c r="W41" s="57"/>
      <c r="X41" s="58"/>
      <c r="Y41" s="57"/>
      <c r="Z41" s="58"/>
      <c r="AA41" s="57"/>
      <c r="AB41" s="58"/>
      <c r="AC41" s="57"/>
      <c r="AD41" s="58"/>
      <c r="AE41" s="57"/>
      <c r="AF41" s="58"/>
      <c r="AG41" s="57"/>
      <c r="AH41" s="58"/>
      <c r="AI41" s="57"/>
      <c r="AJ41" s="58"/>
      <c r="AK41" s="57"/>
      <c r="AL41" s="58"/>
      <c r="AM41" s="57"/>
      <c r="AN41" s="58"/>
      <c r="AO41" s="57"/>
      <c r="AP41" s="58"/>
      <c r="AQ41" s="57"/>
      <c r="AR41" s="58"/>
      <c r="AS41" s="57"/>
      <c r="AT41" s="58"/>
      <c r="AU41" s="57"/>
      <c r="AV41" s="58"/>
      <c r="AW41" s="57"/>
      <c r="AX41" s="58"/>
      <c r="AY41" s="57"/>
      <c r="AZ41" s="58"/>
      <c r="BA41" s="57">
        <v>1</v>
      </c>
      <c r="BB41" s="58"/>
      <c r="BC41" s="57">
        <v>1</v>
      </c>
      <c r="BD41" s="58"/>
      <c r="BE41" s="57"/>
      <c r="BF41" s="58"/>
      <c r="BG41" s="57"/>
      <c r="BH41" s="58"/>
      <c r="BI41" s="57"/>
      <c r="BJ41" s="59"/>
      <c r="BK41" s="57"/>
      <c r="BL41" s="59"/>
      <c r="BM41" s="57"/>
      <c r="BN41" s="59"/>
      <c r="BO41" s="57"/>
      <c r="BP41" s="59"/>
      <c r="BQ41" s="57"/>
      <c r="BR41" s="59"/>
      <c r="BS41" s="57"/>
      <c r="BT41" s="59"/>
      <c r="BU41" s="57"/>
      <c r="BV41" s="59"/>
      <c r="BW41" s="57"/>
      <c r="BX41" s="59"/>
      <c r="BY41" s="57"/>
      <c r="BZ41" s="59"/>
      <c r="CA41" s="57"/>
      <c r="CB41" s="59"/>
      <c r="CC41" s="57"/>
      <c r="CD41" s="59"/>
      <c r="CE41" s="55">
        <f t="shared" si="0"/>
        <v>2</v>
      </c>
      <c r="CF41" s="55">
        <f t="shared" si="0"/>
        <v>0</v>
      </c>
      <c r="CG41" s="55">
        <f t="shared" si="1"/>
        <v>2</v>
      </c>
    </row>
    <row r="42" spans="1:86" ht="12.75" x14ac:dyDescent="0.2">
      <c r="A42" s="132"/>
      <c r="B42" s="56" t="s">
        <v>162</v>
      </c>
      <c r="C42" s="57"/>
      <c r="D42" s="58"/>
      <c r="E42" s="57"/>
      <c r="F42" s="58"/>
      <c r="G42" s="57"/>
      <c r="H42" s="58"/>
      <c r="I42" s="57"/>
      <c r="J42" s="58"/>
      <c r="K42" s="57"/>
      <c r="L42" s="58"/>
      <c r="M42" s="57"/>
      <c r="N42" s="58"/>
      <c r="O42" s="57"/>
      <c r="P42" s="58"/>
      <c r="Q42" s="57"/>
      <c r="R42" s="58"/>
      <c r="S42" s="57"/>
      <c r="T42" s="58"/>
      <c r="U42" s="57"/>
      <c r="V42" s="58"/>
      <c r="W42" s="57"/>
      <c r="X42" s="58"/>
      <c r="Y42" s="57"/>
      <c r="Z42" s="58"/>
      <c r="AA42" s="57"/>
      <c r="AB42" s="58"/>
      <c r="AC42" s="57"/>
      <c r="AD42" s="58"/>
      <c r="AE42" s="57"/>
      <c r="AF42" s="58"/>
      <c r="AG42" s="57"/>
      <c r="AH42" s="58"/>
      <c r="AI42" s="57"/>
      <c r="AJ42" s="58"/>
      <c r="AK42" s="57"/>
      <c r="AL42" s="58"/>
      <c r="AM42" s="57"/>
      <c r="AN42" s="58"/>
      <c r="AO42" s="57"/>
      <c r="AP42" s="58"/>
      <c r="AQ42" s="57"/>
      <c r="AR42" s="58"/>
      <c r="AS42" s="57"/>
      <c r="AT42" s="58"/>
      <c r="AU42" s="57"/>
      <c r="AV42" s="58"/>
      <c r="AW42" s="57"/>
      <c r="AX42" s="58"/>
      <c r="AY42" s="57"/>
      <c r="AZ42" s="58"/>
      <c r="BA42" s="57">
        <v>1</v>
      </c>
      <c r="BB42" s="58"/>
      <c r="BC42" s="57">
        <v>1</v>
      </c>
      <c r="BD42" s="58"/>
      <c r="BE42" s="57"/>
      <c r="BF42" s="58"/>
      <c r="BG42" s="57"/>
      <c r="BH42" s="58"/>
      <c r="BI42" s="57"/>
      <c r="BJ42" s="59"/>
      <c r="BK42" s="57"/>
      <c r="BL42" s="59"/>
      <c r="BM42" s="57"/>
      <c r="BN42" s="59"/>
      <c r="BO42" s="57"/>
      <c r="BP42" s="59"/>
      <c r="BQ42" s="57"/>
      <c r="BR42" s="59"/>
      <c r="BS42" s="57"/>
      <c r="BT42" s="59"/>
      <c r="BU42" s="57"/>
      <c r="BV42" s="59"/>
      <c r="BW42" s="57"/>
      <c r="BX42" s="59"/>
      <c r="BY42" s="57"/>
      <c r="BZ42" s="59"/>
      <c r="CA42" s="57"/>
      <c r="CB42" s="59"/>
      <c r="CC42" s="57"/>
      <c r="CD42" s="59"/>
      <c r="CE42" s="55">
        <f t="shared" si="0"/>
        <v>2</v>
      </c>
      <c r="CF42" s="55">
        <f t="shared" si="0"/>
        <v>0</v>
      </c>
      <c r="CG42" s="55">
        <f t="shared" si="1"/>
        <v>2</v>
      </c>
    </row>
    <row r="43" spans="1:86" ht="12.75" x14ac:dyDescent="0.2">
      <c r="A43" s="132"/>
      <c r="B43" s="68" t="s">
        <v>163</v>
      </c>
      <c r="C43" s="57"/>
      <c r="D43" s="58"/>
      <c r="E43" s="57"/>
      <c r="F43" s="58"/>
      <c r="G43" s="57"/>
      <c r="H43" s="58"/>
      <c r="I43" s="57"/>
      <c r="J43" s="58"/>
      <c r="K43" s="57"/>
      <c r="L43" s="58"/>
      <c r="M43" s="57"/>
      <c r="N43" s="58"/>
      <c r="O43" s="57"/>
      <c r="P43" s="58"/>
      <c r="Q43" s="57"/>
      <c r="R43" s="58"/>
      <c r="S43" s="57"/>
      <c r="T43" s="58"/>
      <c r="U43" s="57"/>
      <c r="V43" s="58"/>
      <c r="W43" s="57"/>
      <c r="X43" s="58"/>
      <c r="Y43" s="57"/>
      <c r="Z43" s="58"/>
      <c r="AA43" s="57"/>
      <c r="AB43" s="58"/>
      <c r="AC43" s="57"/>
      <c r="AD43" s="58"/>
      <c r="AE43" s="57"/>
      <c r="AF43" s="58"/>
      <c r="AG43" s="57"/>
      <c r="AH43" s="58"/>
      <c r="AI43" s="57"/>
      <c r="AJ43" s="58"/>
      <c r="AK43" s="57"/>
      <c r="AL43" s="58"/>
      <c r="AM43" s="57"/>
      <c r="AN43" s="58"/>
      <c r="AO43" s="57"/>
      <c r="AP43" s="58"/>
      <c r="AQ43" s="57"/>
      <c r="AR43" s="58"/>
      <c r="AS43" s="57"/>
      <c r="AT43" s="58"/>
      <c r="AU43" s="57"/>
      <c r="AV43" s="58"/>
      <c r="AW43" s="57"/>
      <c r="AX43" s="58"/>
      <c r="AY43" s="57"/>
      <c r="AZ43" s="58"/>
      <c r="BA43" s="57">
        <v>1</v>
      </c>
      <c r="BB43" s="58"/>
      <c r="BC43" s="57"/>
      <c r="BD43" s="58"/>
      <c r="BE43" s="57"/>
      <c r="BF43" s="58"/>
      <c r="BG43" s="57"/>
      <c r="BH43" s="58"/>
      <c r="BI43" s="57"/>
      <c r="BJ43" s="59"/>
      <c r="BK43" s="57"/>
      <c r="BL43" s="59"/>
      <c r="BM43" s="57"/>
      <c r="BN43" s="59"/>
      <c r="BO43" s="57"/>
      <c r="BP43" s="59"/>
      <c r="BQ43" s="57"/>
      <c r="BR43" s="59"/>
      <c r="BS43" s="57"/>
      <c r="BT43" s="59"/>
      <c r="BU43" s="57"/>
      <c r="BV43" s="59"/>
      <c r="BW43" s="57"/>
      <c r="BX43" s="59"/>
      <c r="BY43" s="57"/>
      <c r="BZ43" s="59"/>
      <c r="CA43" s="57"/>
      <c r="CB43" s="59"/>
      <c r="CC43" s="57"/>
      <c r="CD43" s="59"/>
      <c r="CE43" s="55">
        <f t="shared" si="0"/>
        <v>1</v>
      </c>
      <c r="CF43" s="55">
        <f t="shared" si="0"/>
        <v>0</v>
      </c>
      <c r="CG43" s="55">
        <f t="shared" si="1"/>
        <v>1</v>
      </c>
    </row>
    <row r="44" spans="1:86" ht="12.75" x14ac:dyDescent="0.2">
      <c r="A44" s="133"/>
      <c r="B44" s="68" t="s">
        <v>164</v>
      </c>
      <c r="C44" s="57"/>
      <c r="D44" s="58"/>
      <c r="E44" s="57"/>
      <c r="F44" s="58"/>
      <c r="G44" s="57"/>
      <c r="H44" s="58"/>
      <c r="I44" s="57"/>
      <c r="J44" s="58"/>
      <c r="K44" s="57"/>
      <c r="L44" s="58"/>
      <c r="M44" s="57"/>
      <c r="N44" s="58"/>
      <c r="O44" s="57"/>
      <c r="P44" s="58"/>
      <c r="Q44" s="57"/>
      <c r="R44" s="58"/>
      <c r="S44" s="57"/>
      <c r="T44" s="58"/>
      <c r="U44" s="57"/>
      <c r="V44" s="58"/>
      <c r="W44" s="57"/>
      <c r="X44" s="58"/>
      <c r="Y44" s="57"/>
      <c r="Z44" s="58"/>
      <c r="AA44" s="57"/>
      <c r="AB44" s="58"/>
      <c r="AC44" s="57"/>
      <c r="AD44" s="58"/>
      <c r="AE44" s="57"/>
      <c r="AF44" s="58"/>
      <c r="AG44" s="57"/>
      <c r="AH44" s="58"/>
      <c r="AI44" s="57"/>
      <c r="AJ44" s="58"/>
      <c r="AK44" s="57"/>
      <c r="AL44" s="58"/>
      <c r="AM44" s="57"/>
      <c r="AN44" s="58"/>
      <c r="AO44" s="57"/>
      <c r="AP44" s="58"/>
      <c r="AQ44" s="57"/>
      <c r="AR44" s="58"/>
      <c r="AS44" s="57"/>
      <c r="AT44" s="58"/>
      <c r="AU44" s="57"/>
      <c r="AV44" s="58"/>
      <c r="AW44" s="57"/>
      <c r="AX44" s="58"/>
      <c r="AY44" s="57"/>
      <c r="AZ44" s="58"/>
      <c r="BA44" s="57">
        <v>1</v>
      </c>
      <c r="BB44" s="58"/>
      <c r="BC44" s="57">
        <v>1</v>
      </c>
      <c r="BD44" s="58"/>
      <c r="BE44" s="57"/>
      <c r="BF44" s="58"/>
      <c r="BG44" s="57"/>
      <c r="BH44" s="58"/>
      <c r="BI44" s="69"/>
      <c r="BJ44" s="70"/>
      <c r="BK44" s="69"/>
      <c r="BL44" s="70"/>
      <c r="BM44" s="69"/>
      <c r="BN44" s="70"/>
      <c r="BO44" s="69"/>
      <c r="BP44" s="70"/>
      <c r="BQ44" s="69"/>
      <c r="BR44" s="70"/>
      <c r="BS44" s="69"/>
      <c r="BT44" s="70"/>
      <c r="BU44" s="69"/>
      <c r="BV44" s="70"/>
      <c r="BW44" s="69"/>
      <c r="BX44" s="70"/>
      <c r="BY44" s="69"/>
      <c r="BZ44" s="70"/>
      <c r="CA44" s="69"/>
      <c r="CB44" s="70"/>
      <c r="CC44" s="57"/>
      <c r="CD44" s="59"/>
      <c r="CE44" s="55">
        <f t="shared" si="0"/>
        <v>2</v>
      </c>
      <c r="CF44" s="55">
        <f t="shared" si="0"/>
        <v>0</v>
      </c>
      <c r="CG44" s="55">
        <f t="shared" si="1"/>
        <v>2</v>
      </c>
    </row>
    <row r="45" spans="1:86" ht="15.75" customHeight="1" x14ac:dyDescent="0.2">
      <c r="B45" s="71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7" t="s">
        <v>82</v>
      </c>
      <c r="CD45" s="147"/>
      <c r="CE45" s="72">
        <f>SUM(CE4:CE44)</f>
        <v>3121</v>
      </c>
      <c r="CF45" s="72">
        <f>SUM(CF4:CF44)</f>
        <v>48</v>
      </c>
      <c r="CG45" s="72">
        <f t="shared" si="1"/>
        <v>3169</v>
      </c>
    </row>
    <row r="46" spans="1:86" ht="15.75" customHeight="1" x14ac:dyDescent="0.2">
      <c r="B46" s="46" t="s">
        <v>145</v>
      </c>
      <c r="C46" s="48" t="s">
        <v>146</v>
      </c>
      <c r="D46" s="48" t="s">
        <v>147</v>
      </c>
      <c r="E46" s="48" t="s">
        <v>146</v>
      </c>
      <c r="F46" s="48" t="s">
        <v>147</v>
      </c>
      <c r="G46" s="48" t="s">
        <v>146</v>
      </c>
      <c r="H46" s="48" t="s">
        <v>147</v>
      </c>
      <c r="I46" s="48" t="s">
        <v>146</v>
      </c>
      <c r="J46" s="48" t="s">
        <v>147</v>
      </c>
      <c r="K46" s="48" t="s">
        <v>146</v>
      </c>
      <c r="L46" s="48" t="s">
        <v>147</v>
      </c>
      <c r="M46" s="48" t="s">
        <v>146</v>
      </c>
      <c r="N46" s="48" t="s">
        <v>147</v>
      </c>
      <c r="O46" s="48" t="s">
        <v>146</v>
      </c>
      <c r="P46" s="48" t="s">
        <v>147</v>
      </c>
      <c r="Q46" s="48" t="s">
        <v>146</v>
      </c>
      <c r="R46" s="48" t="s">
        <v>147</v>
      </c>
      <c r="S46" s="48" t="s">
        <v>146</v>
      </c>
      <c r="T46" s="48" t="s">
        <v>147</v>
      </c>
      <c r="U46" s="48" t="s">
        <v>146</v>
      </c>
      <c r="V46" s="48" t="s">
        <v>147</v>
      </c>
      <c r="W46" s="48" t="s">
        <v>146</v>
      </c>
      <c r="X46" s="48" t="s">
        <v>147</v>
      </c>
      <c r="Y46" s="48" t="s">
        <v>146</v>
      </c>
      <c r="Z46" s="48" t="s">
        <v>147</v>
      </c>
      <c r="AA46" s="48" t="s">
        <v>146</v>
      </c>
      <c r="AB46" s="48" t="s">
        <v>147</v>
      </c>
      <c r="AC46" s="48" t="s">
        <v>146</v>
      </c>
      <c r="AD46" s="48" t="s">
        <v>147</v>
      </c>
      <c r="AE46" s="48" t="s">
        <v>146</v>
      </c>
      <c r="AF46" s="48" t="s">
        <v>147</v>
      </c>
      <c r="AG46" s="48" t="s">
        <v>146</v>
      </c>
      <c r="AH46" s="48" t="s">
        <v>147</v>
      </c>
      <c r="AI46" s="48" t="s">
        <v>146</v>
      </c>
      <c r="AJ46" s="48" t="s">
        <v>147</v>
      </c>
      <c r="AK46" s="48" t="s">
        <v>146</v>
      </c>
      <c r="AL46" s="48" t="s">
        <v>147</v>
      </c>
      <c r="AM46" s="48" t="s">
        <v>146</v>
      </c>
      <c r="AN46" s="48" t="s">
        <v>147</v>
      </c>
      <c r="AO46" s="48" t="s">
        <v>146</v>
      </c>
      <c r="AP46" s="48" t="s">
        <v>147</v>
      </c>
      <c r="AQ46" s="48" t="s">
        <v>146</v>
      </c>
      <c r="AR46" s="48" t="s">
        <v>147</v>
      </c>
      <c r="AS46" s="48" t="s">
        <v>146</v>
      </c>
      <c r="AT46" s="48" t="s">
        <v>147</v>
      </c>
      <c r="AU46" s="48" t="s">
        <v>146</v>
      </c>
      <c r="AV46" s="48" t="s">
        <v>147</v>
      </c>
      <c r="AW46" s="48" t="s">
        <v>146</v>
      </c>
      <c r="AX46" s="48" t="s">
        <v>147</v>
      </c>
      <c r="AY46" s="48" t="s">
        <v>146</v>
      </c>
      <c r="AZ46" s="48" t="s">
        <v>147</v>
      </c>
      <c r="BA46" s="48" t="s">
        <v>146</v>
      </c>
      <c r="BB46" s="48" t="s">
        <v>147</v>
      </c>
      <c r="BC46" s="48" t="s">
        <v>146</v>
      </c>
      <c r="BD46" s="48" t="s">
        <v>147</v>
      </c>
      <c r="BE46" s="48" t="s">
        <v>146</v>
      </c>
      <c r="BF46" s="48" t="s">
        <v>147</v>
      </c>
      <c r="BG46" s="48" t="s">
        <v>146</v>
      </c>
      <c r="BH46" s="48" t="s">
        <v>147</v>
      </c>
      <c r="BI46" s="48" t="s">
        <v>146</v>
      </c>
      <c r="BJ46" s="48" t="s">
        <v>147</v>
      </c>
      <c r="BK46" s="48" t="s">
        <v>146</v>
      </c>
      <c r="BL46" s="48" t="s">
        <v>147</v>
      </c>
      <c r="BM46" s="48" t="s">
        <v>146</v>
      </c>
      <c r="BN46" s="48" t="s">
        <v>147</v>
      </c>
      <c r="BO46" s="48" t="s">
        <v>146</v>
      </c>
      <c r="BP46" s="48" t="s">
        <v>147</v>
      </c>
      <c r="BQ46" s="48" t="s">
        <v>146</v>
      </c>
      <c r="BR46" s="48" t="s">
        <v>147</v>
      </c>
      <c r="BS46" s="48" t="s">
        <v>146</v>
      </c>
      <c r="BT46" s="48" t="s">
        <v>147</v>
      </c>
      <c r="BU46" s="48" t="s">
        <v>146</v>
      </c>
      <c r="BV46" s="48" t="s">
        <v>147</v>
      </c>
      <c r="BW46" s="48" t="s">
        <v>146</v>
      </c>
      <c r="BX46" s="48" t="s">
        <v>147</v>
      </c>
      <c r="BY46" s="48" t="s">
        <v>146</v>
      </c>
      <c r="BZ46" s="48" t="s">
        <v>147</v>
      </c>
      <c r="CA46" s="48" t="s">
        <v>146</v>
      </c>
      <c r="CB46" s="48" t="s">
        <v>147</v>
      </c>
      <c r="CC46" s="48" t="s">
        <v>146</v>
      </c>
      <c r="CD46" s="48" t="s">
        <v>147</v>
      </c>
      <c r="CE46" s="48" t="s">
        <v>146</v>
      </c>
      <c r="CF46" s="48" t="s">
        <v>147</v>
      </c>
    </row>
    <row r="47" spans="1:86" ht="15.75" customHeight="1" x14ac:dyDescent="0.2">
      <c r="C47" s="57"/>
      <c r="D47" s="57"/>
      <c r="E47" s="57">
        <v>1</v>
      </c>
      <c r="F47" s="57"/>
      <c r="G47" s="57">
        <v>5</v>
      </c>
      <c r="H47" s="57">
        <v>4</v>
      </c>
      <c r="I47" s="57">
        <v>3</v>
      </c>
      <c r="J47" s="57">
        <v>2</v>
      </c>
      <c r="K47" s="57">
        <v>1</v>
      </c>
      <c r="L47" s="57"/>
      <c r="M47" s="57">
        <v>1</v>
      </c>
      <c r="N47" s="57"/>
      <c r="O47" s="57">
        <v>5</v>
      </c>
      <c r="P47" s="57">
        <v>3</v>
      </c>
      <c r="Q47" s="57">
        <v>6</v>
      </c>
      <c r="R47" s="57">
        <v>5</v>
      </c>
      <c r="S47" s="57">
        <v>7</v>
      </c>
      <c r="T47" s="57">
        <v>6</v>
      </c>
      <c r="U47" s="57">
        <v>5</v>
      </c>
      <c r="V47" s="57">
        <v>5</v>
      </c>
      <c r="W47" s="57">
        <v>2</v>
      </c>
      <c r="X47" s="57">
        <v>2</v>
      </c>
      <c r="Y47" s="57">
        <v>2</v>
      </c>
      <c r="Z47" s="57">
        <v>1</v>
      </c>
      <c r="AA47" s="57"/>
      <c r="AB47" s="57">
        <v>1</v>
      </c>
      <c r="AC47" s="57"/>
      <c r="AD47" s="57"/>
      <c r="AE47" s="57">
        <v>9</v>
      </c>
      <c r="AF47" s="57">
        <v>6</v>
      </c>
      <c r="AG47" s="57"/>
      <c r="AH47" s="57"/>
      <c r="AI47" s="57">
        <v>1</v>
      </c>
      <c r="AJ47" s="57"/>
      <c r="AK47" s="57"/>
      <c r="AL47" s="57"/>
      <c r="AM47" s="57">
        <v>4</v>
      </c>
      <c r="AN47" s="57">
        <v>3</v>
      </c>
      <c r="AO47" s="57">
        <v>2</v>
      </c>
      <c r="AP47" s="57"/>
      <c r="AQ47" s="57"/>
      <c r="AR47" s="57"/>
      <c r="AS47" s="57">
        <v>6</v>
      </c>
      <c r="AT47" s="57">
        <v>2</v>
      </c>
      <c r="AU47" s="57">
        <v>2</v>
      </c>
      <c r="AV47" s="57">
        <v>3</v>
      </c>
      <c r="AW47" s="57"/>
      <c r="AX47" s="57"/>
      <c r="AY47" s="57">
        <v>16</v>
      </c>
      <c r="AZ47" s="57">
        <v>10</v>
      </c>
      <c r="BA47" s="57"/>
      <c r="BB47" s="57"/>
      <c r="BC47" s="57"/>
      <c r="BD47" s="57"/>
      <c r="BE47" s="57">
        <v>2</v>
      </c>
      <c r="BF47" s="57"/>
      <c r="BG47" s="57"/>
      <c r="BH47" s="57">
        <v>2</v>
      </c>
      <c r="BI47" s="57">
        <v>4</v>
      </c>
      <c r="BJ47" s="57">
        <v>2</v>
      </c>
      <c r="BK47" s="57"/>
      <c r="BL47" s="57">
        <v>1</v>
      </c>
      <c r="BM47" s="57">
        <v>3</v>
      </c>
      <c r="BN47" s="57">
        <v>2</v>
      </c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73">
        <f>C47+E47+G47+I47+K47+M47+O47+Q47+S47+U47+W47+Y47+AA47+AC47+AE47+AG47+AI47+AK47+AM47+AO47+AQ47+AS47+AU47+AW47+AY47+BA47+BC47+BE47+BG47+BI47+BK47+BM47+BO47+BQ47+BS47+BU47+BW47+BY47+CA47+CC47</f>
        <v>87</v>
      </c>
      <c r="CF47" s="73">
        <f>D47+F47+H47+J47+L47+N47+P47+R47+T47+V47+X47+Z47+AB47+AD47+AF47+AH47+AJ47+AL47+AN47+AP47+AR47+AT47+AV47+AX47+AZ47+BB47+BD47+BF47+BH47+BJ47+BL47+BN47+BP47+BR47+BT47+BV47+BX47+BZ47+CB47+CD47</f>
        <v>60</v>
      </c>
    </row>
  </sheetData>
  <mergeCells count="58">
    <mergeCell ref="CE1:CE3"/>
    <mergeCell ref="CF1:CF3"/>
    <mergeCell ref="CG1:CG3"/>
    <mergeCell ref="C2:D2"/>
    <mergeCell ref="E2:F2"/>
    <mergeCell ref="G2:H2"/>
    <mergeCell ref="I2:J2"/>
    <mergeCell ref="K2:L2"/>
    <mergeCell ref="M2:N2"/>
    <mergeCell ref="S2:T2"/>
    <mergeCell ref="U2:V2"/>
    <mergeCell ref="W2:X2"/>
    <mergeCell ref="Y2:Z2"/>
    <mergeCell ref="C1:BJ1"/>
    <mergeCell ref="BW2:BX2"/>
    <mergeCell ref="BY2:BZ2"/>
    <mergeCell ref="A27:A34"/>
    <mergeCell ref="BK2:BL2"/>
    <mergeCell ref="BM2:BN2"/>
    <mergeCell ref="BO2:BP2"/>
    <mergeCell ref="BQ2:BR2"/>
    <mergeCell ref="AY2:AZ2"/>
    <mergeCell ref="BA2:BB2"/>
    <mergeCell ref="BC2:BD2"/>
    <mergeCell ref="BE2:BF2"/>
    <mergeCell ref="BG2:BH2"/>
    <mergeCell ref="BI2:BJ2"/>
    <mergeCell ref="AM2:AN2"/>
    <mergeCell ref="AO2:AP2"/>
    <mergeCell ref="AQ2:AR2"/>
    <mergeCell ref="AS2:AT2"/>
    <mergeCell ref="AU2:AV2"/>
    <mergeCell ref="CA2:CB2"/>
    <mergeCell ref="CC2:CD2"/>
    <mergeCell ref="A4:A26"/>
    <mergeCell ref="BS2:BT2"/>
    <mergeCell ref="BU2:BV2"/>
    <mergeCell ref="AW2:AX2"/>
    <mergeCell ref="AA2:AB2"/>
    <mergeCell ref="AC2:AD2"/>
    <mergeCell ref="AE2:AF2"/>
    <mergeCell ref="AG2:AH2"/>
    <mergeCell ref="AI2:AJ2"/>
    <mergeCell ref="AK2:AL2"/>
    <mergeCell ref="O2:P2"/>
    <mergeCell ref="Q2:R2"/>
    <mergeCell ref="CC45:CD45"/>
    <mergeCell ref="A35:A44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A45:CB4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5710-2CD3-47B3-9259-1268DD9066C5}">
  <sheetPr>
    <outlinePr summaryBelow="0" summaryRight="0"/>
  </sheetPr>
  <dimension ref="A1:EN1001"/>
  <sheetViews>
    <sheetView workbookViewId="0">
      <pane xSplit="2" ySplit="3" topLeftCell="DX4" activePane="bottomRight" state="frozen"/>
      <selection pane="topRight" activeCell="C1" sqref="C1"/>
      <selection pane="bottomLeft" activeCell="A4" sqref="A4"/>
      <selection pane="bottomRight" activeCell="C1" sqref="C1:BJ1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144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14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135</v>
      </c>
      <c r="BL2" s="123"/>
      <c r="BM2" s="122" t="s">
        <v>136</v>
      </c>
      <c r="BN2" s="123"/>
      <c r="BO2" s="122" t="s">
        <v>137</v>
      </c>
      <c r="BP2" s="123"/>
      <c r="BQ2" s="122" t="s">
        <v>138</v>
      </c>
      <c r="BR2" s="123"/>
      <c r="BS2" s="122" t="s">
        <v>139</v>
      </c>
      <c r="BT2" s="123"/>
      <c r="BU2" s="122" t="s">
        <v>140</v>
      </c>
      <c r="BV2" s="123"/>
      <c r="BW2" s="122" t="s">
        <v>141</v>
      </c>
      <c r="BX2" s="123"/>
      <c r="BY2" s="122" t="s">
        <v>142</v>
      </c>
      <c r="BZ2" s="123"/>
      <c r="CA2" s="122" t="s">
        <v>143</v>
      </c>
      <c r="CB2" s="123"/>
      <c r="CC2" s="122" t="s">
        <v>144</v>
      </c>
      <c r="CD2" s="123"/>
      <c r="CE2" s="122" t="s">
        <v>166</v>
      </c>
      <c r="CF2" s="123"/>
      <c r="CG2" s="122" t="s">
        <v>167</v>
      </c>
      <c r="CH2" s="123"/>
      <c r="CI2" s="122" t="s">
        <v>168</v>
      </c>
      <c r="CJ2" s="123"/>
      <c r="CK2" s="122" t="s">
        <v>169</v>
      </c>
      <c r="CL2" s="123"/>
      <c r="CM2" s="122" t="s">
        <v>170</v>
      </c>
      <c r="CN2" s="123"/>
      <c r="CO2" s="122" t="s">
        <v>176</v>
      </c>
      <c r="CP2" s="123"/>
      <c r="CQ2" s="122" t="s">
        <v>177</v>
      </c>
      <c r="CR2" s="123"/>
      <c r="CS2" s="122" t="s">
        <v>178</v>
      </c>
      <c r="CT2" s="123"/>
      <c r="CU2" s="122" t="s">
        <v>179</v>
      </c>
      <c r="CV2" s="123"/>
      <c r="CW2" s="122" t="s">
        <v>180</v>
      </c>
      <c r="CX2" s="123"/>
      <c r="CY2" s="122" t="s">
        <v>181</v>
      </c>
      <c r="CZ2" s="123"/>
      <c r="DA2" s="122" t="s">
        <v>182</v>
      </c>
      <c r="DB2" s="123"/>
      <c r="DC2" s="122" t="s">
        <v>183</v>
      </c>
      <c r="DD2" s="123"/>
      <c r="DE2" s="122" t="s">
        <v>184</v>
      </c>
      <c r="DF2" s="123"/>
      <c r="DG2" s="122" t="s">
        <v>185</v>
      </c>
      <c r="DH2" s="123"/>
      <c r="DI2" s="122" t="s">
        <v>186</v>
      </c>
      <c r="DJ2" s="123"/>
      <c r="DK2" s="122" t="s">
        <v>187</v>
      </c>
      <c r="DL2" s="123"/>
      <c r="DM2" s="122" t="s">
        <v>188</v>
      </c>
      <c r="DN2" s="123"/>
      <c r="DO2" s="122" t="s">
        <v>189</v>
      </c>
      <c r="DP2" s="123"/>
      <c r="DQ2" s="122" t="s">
        <v>190</v>
      </c>
      <c r="DR2" s="123"/>
      <c r="DS2" s="122" t="s">
        <v>191</v>
      </c>
      <c r="DT2" s="123"/>
      <c r="DU2" s="122" t="s">
        <v>192</v>
      </c>
      <c r="DV2" s="123"/>
      <c r="DW2" s="122" t="s">
        <v>193</v>
      </c>
      <c r="DX2" s="123"/>
      <c r="DY2" s="122" t="s">
        <v>194</v>
      </c>
      <c r="DZ2" s="123"/>
      <c r="EA2" s="122" t="s">
        <v>195</v>
      </c>
      <c r="EB2" s="123"/>
      <c r="EC2" s="122" t="s">
        <v>196</v>
      </c>
      <c r="ED2" s="123"/>
      <c r="EE2" s="122" t="s">
        <v>197</v>
      </c>
      <c r="EF2" s="123"/>
      <c r="EG2" s="122" t="s">
        <v>82</v>
      </c>
      <c r="EH2" s="123"/>
      <c r="EI2" s="122"/>
      <c r="EJ2" s="123"/>
      <c r="EK2" s="122"/>
      <c r="EL2" s="123"/>
      <c r="EM2" s="122"/>
      <c r="EN2" s="123"/>
    </row>
    <row r="3" spans="1:14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  <c r="BM3" s="28" t="s">
        <v>32</v>
      </c>
      <c r="BN3" s="29" t="s">
        <v>33</v>
      </c>
      <c r="BO3" s="28" t="s">
        <v>32</v>
      </c>
      <c r="BP3" s="29" t="s">
        <v>33</v>
      </c>
      <c r="BQ3" s="28" t="s">
        <v>32</v>
      </c>
      <c r="BR3" s="29" t="s">
        <v>33</v>
      </c>
      <c r="BS3" s="28" t="s">
        <v>32</v>
      </c>
      <c r="BT3" s="29" t="s">
        <v>33</v>
      </c>
      <c r="BU3" s="28" t="s">
        <v>32</v>
      </c>
      <c r="BV3" s="29" t="s">
        <v>33</v>
      </c>
      <c r="BW3" s="28" t="s">
        <v>32</v>
      </c>
      <c r="BX3" s="29" t="s">
        <v>33</v>
      </c>
      <c r="BY3" s="28" t="s">
        <v>32</v>
      </c>
      <c r="BZ3" s="29" t="s">
        <v>33</v>
      </c>
      <c r="CA3" s="28" t="s">
        <v>32</v>
      </c>
      <c r="CB3" s="29" t="s">
        <v>33</v>
      </c>
      <c r="CC3" s="28" t="s">
        <v>32</v>
      </c>
      <c r="CD3" s="29" t="s">
        <v>33</v>
      </c>
      <c r="CE3" s="28" t="s">
        <v>32</v>
      </c>
      <c r="CF3" s="29" t="s">
        <v>33</v>
      </c>
      <c r="CG3" s="28" t="s">
        <v>32</v>
      </c>
      <c r="CH3" s="29" t="s">
        <v>33</v>
      </c>
      <c r="CI3" s="28" t="s">
        <v>32</v>
      </c>
      <c r="CJ3" s="29" t="s">
        <v>33</v>
      </c>
      <c r="CK3" s="28" t="s">
        <v>32</v>
      </c>
      <c r="CL3" s="29" t="s">
        <v>33</v>
      </c>
      <c r="CM3" s="28" t="s">
        <v>32</v>
      </c>
      <c r="CN3" s="29" t="s">
        <v>33</v>
      </c>
      <c r="CO3" s="28" t="s">
        <v>32</v>
      </c>
      <c r="CP3" s="29" t="s">
        <v>33</v>
      </c>
      <c r="CQ3" s="28" t="s">
        <v>32</v>
      </c>
      <c r="CR3" s="29" t="s">
        <v>33</v>
      </c>
      <c r="CS3" s="28" t="s">
        <v>32</v>
      </c>
      <c r="CT3" s="29" t="s">
        <v>33</v>
      </c>
      <c r="CU3" s="28" t="s">
        <v>32</v>
      </c>
      <c r="CV3" s="29" t="s">
        <v>33</v>
      </c>
      <c r="CW3" s="28" t="s">
        <v>32</v>
      </c>
      <c r="CX3" s="29" t="s">
        <v>33</v>
      </c>
      <c r="CY3" s="28" t="s">
        <v>32</v>
      </c>
      <c r="CZ3" s="29" t="s">
        <v>33</v>
      </c>
      <c r="DA3" s="28" t="s">
        <v>32</v>
      </c>
      <c r="DB3" s="29" t="s">
        <v>33</v>
      </c>
      <c r="DC3" s="28" t="s">
        <v>32</v>
      </c>
      <c r="DD3" s="29" t="s">
        <v>33</v>
      </c>
      <c r="DE3" s="28" t="s">
        <v>32</v>
      </c>
      <c r="DF3" s="29" t="s">
        <v>33</v>
      </c>
      <c r="DG3" s="28" t="s">
        <v>32</v>
      </c>
      <c r="DH3" s="29" t="s">
        <v>33</v>
      </c>
      <c r="DI3" s="28" t="s">
        <v>32</v>
      </c>
      <c r="DJ3" s="29" t="s">
        <v>33</v>
      </c>
      <c r="DK3" s="28" t="s">
        <v>32</v>
      </c>
      <c r="DL3" s="29" t="s">
        <v>33</v>
      </c>
      <c r="DM3" s="28" t="s">
        <v>32</v>
      </c>
      <c r="DN3" s="29" t="s">
        <v>33</v>
      </c>
      <c r="DO3" s="28" t="s">
        <v>32</v>
      </c>
      <c r="DP3" s="29" t="s">
        <v>33</v>
      </c>
      <c r="DQ3" s="28" t="s">
        <v>32</v>
      </c>
      <c r="DR3" s="29" t="s">
        <v>33</v>
      </c>
      <c r="DS3" s="28" t="s">
        <v>32</v>
      </c>
      <c r="DT3" s="29" t="s">
        <v>33</v>
      </c>
      <c r="DU3" s="28" t="s">
        <v>32</v>
      </c>
      <c r="DV3" s="29" t="s">
        <v>33</v>
      </c>
      <c r="DW3" s="28" t="s">
        <v>32</v>
      </c>
      <c r="DX3" s="29" t="s">
        <v>33</v>
      </c>
      <c r="DY3" s="28" t="s">
        <v>32</v>
      </c>
      <c r="DZ3" s="29" t="s">
        <v>33</v>
      </c>
      <c r="EA3" s="28" t="s">
        <v>32</v>
      </c>
      <c r="EB3" s="29" t="s">
        <v>33</v>
      </c>
      <c r="EC3" s="28" t="s">
        <v>32</v>
      </c>
      <c r="ED3" s="29" t="s">
        <v>33</v>
      </c>
      <c r="EE3" s="28" t="s">
        <v>32</v>
      </c>
      <c r="EF3" s="29" t="s">
        <v>33</v>
      </c>
      <c r="EG3" s="28" t="s">
        <v>32</v>
      </c>
      <c r="EH3" s="29" t="s">
        <v>33</v>
      </c>
      <c r="EI3" s="28"/>
      <c r="EJ3" s="29"/>
      <c r="EK3" s="28"/>
      <c r="EL3" s="29"/>
      <c r="EM3" s="28"/>
      <c r="EN3" s="29"/>
    </row>
    <row r="4" spans="1:144" ht="15.75" customHeight="1" x14ac:dyDescent="0.2">
      <c r="A4" s="124" t="s">
        <v>34</v>
      </c>
      <c r="B4" s="30" t="s">
        <v>101</v>
      </c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>
        <v>1</v>
      </c>
      <c r="AF4" s="32"/>
      <c r="AG4" s="31">
        <v>1</v>
      </c>
      <c r="AH4" s="32"/>
      <c r="AI4" s="31"/>
      <c r="AJ4" s="32"/>
      <c r="AK4" s="31"/>
      <c r="AL4" s="32"/>
      <c r="AM4" s="31"/>
      <c r="AN4" s="32"/>
      <c r="AO4" s="31">
        <v>1</v>
      </c>
      <c r="AP4" s="32"/>
      <c r="AQ4" s="31"/>
      <c r="AR4" s="32"/>
      <c r="AS4" s="31"/>
      <c r="AT4" s="32"/>
      <c r="AU4" s="31">
        <v>1</v>
      </c>
      <c r="AV4" s="32"/>
      <c r="AW4" s="31"/>
      <c r="AX4" s="32"/>
      <c r="AY4" s="31">
        <v>1</v>
      </c>
      <c r="AZ4" s="32"/>
      <c r="BA4" s="31"/>
      <c r="BB4" s="32"/>
      <c r="BC4" s="31"/>
      <c r="BD4" s="32"/>
      <c r="BE4" s="31"/>
      <c r="BF4" s="32"/>
      <c r="BG4" s="31"/>
      <c r="BH4" s="32"/>
      <c r="BI4" s="31">
        <v>3</v>
      </c>
      <c r="BJ4" s="32"/>
      <c r="BK4" s="31"/>
      <c r="BL4" s="32"/>
      <c r="BM4" s="31"/>
      <c r="BN4" s="32"/>
      <c r="BO4" s="31"/>
      <c r="BP4" s="32"/>
      <c r="BQ4" s="31">
        <v>2</v>
      </c>
      <c r="BR4" s="32"/>
      <c r="BS4" s="31">
        <v>4</v>
      </c>
      <c r="BT4" s="32"/>
      <c r="BU4" s="31">
        <v>2</v>
      </c>
      <c r="BV4" s="32"/>
      <c r="BW4" s="31">
        <v>1</v>
      </c>
      <c r="BX4" s="32"/>
      <c r="BY4" s="31">
        <v>10</v>
      </c>
      <c r="BZ4" s="32"/>
      <c r="CA4" s="31"/>
      <c r="CB4" s="32"/>
      <c r="CC4" s="31"/>
      <c r="CD4" s="32"/>
      <c r="CE4" s="31">
        <v>2</v>
      </c>
      <c r="CF4" s="32"/>
      <c r="CG4" s="31"/>
      <c r="CH4" s="32"/>
      <c r="CI4" s="31"/>
      <c r="CJ4" s="32"/>
      <c r="CK4" s="31">
        <v>1</v>
      </c>
      <c r="CL4" s="32"/>
      <c r="CM4" s="31"/>
      <c r="CN4" s="32"/>
      <c r="CO4" s="31"/>
      <c r="CP4" s="32"/>
      <c r="CQ4" s="31">
        <v>3</v>
      </c>
      <c r="CR4" s="32"/>
      <c r="CS4" s="31"/>
      <c r="CT4" s="32"/>
      <c r="CU4" s="31"/>
      <c r="CV4" s="32"/>
      <c r="CW4" s="31"/>
      <c r="CX4" s="32"/>
      <c r="CY4" s="31"/>
      <c r="CZ4" s="32"/>
      <c r="DA4" s="31"/>
      <c r="DB4" s="32"/>
      <c r="DC4" s="31"/>
      <c r="DD4" s="32"/>
      <c r="DE4" s="31"/>
      <c r="DF4" s="32"/>
      <c r="DG4" s="31"/>
      <c r="DH4" s="32"/>
      <c r="DI4" s="31"/>
      <c r="DJ4" s="32"/>
      <c r="DK4" s="31"/>
      <c r="DL4" s="32"/>
      <c r="DM4" s="31">
        <v>1</v>
      </c>
      <c r="DN4" s="32"/>
      <c r="DO4" s="31">
        <v>2</v>
      </c>
      <c r="DP4" s="32"/>
      <c r="DQ4" s="31"/>
      <c r="DR4" s="32"/>
      <c r="DS4" s="31"/>
      <c r="DT4" s="32"/>
      <c r="DU4" s="31"/>
      <c r="DV4" s="32"/>
      <c r="DW4" s="31"/>
      <c r="DX4" s="32"/>
      <c r="DY4" s="31"/>
      <c r="DZ4" s="32"/>
      <c r="EA4" s="31">
        <v>2</v>
      </c>
      <c r="EB4" s="32"/>
      <c r="EC4" s="31">
        <v>1</v>
      </c>
      <c r="ED4" s="32"/>
      <c r="EE4" s="31"/>
      <c r="EF4" s="32"/>
      <c r="EG4" s="31">
        <f>C4+E4+G4+I4+K4+M4+O4+Q4+S4+U4+W4+Y4+AA4+AC4+AE4+AG4+AI4+AK4+AM4+AO4+AQ4+AS4+AU4+AW4+AY4+BA4+BC4+BE4+BG4+BI4+BK4+BM4+BO4+BQ4+BS4+BU4+BW4+BY4+CA4+CC4+CE4+CG4+CI4+CK4+CM4+CO4+CQ4+CS4+CU4+CW4+CY4+DA4+DC4+DE4+DG4+DI4+DK4+DM4+DO4+DQ4+DS4+DU4+DW4+DY4+EA4+EC4+EE4</f>
        <v>39</v>
      </c>
      <c r="EH4" s="32">
        <f>D4+F4+H4+J4+L4+N4+P4+R4+T4+V4+X4+Z4+AB4+AD4+AF4+AH4+AJ4+AL4+AN4+AP4+AR4+AT4+AV4+AX4+AZ4+BB4+BD4+BF4+BH4+BJ4+BL4+BN4+BP4+BR4+BT4+BV4+BX4+BZ4+CB4+CD4+CF4+CH4+CJ4+CL4+CN4+CP4+CR4+CT4+CV4+CX4+CZ4+DB4+DD4+DF4+DH4+DJ4+DL4+DN4+DP4+DR4+DT4+DV4+DX4+DZ4+EB4+ED4+EF4</f>
        <v>0</v>
      </c>
      <c r="EI4" s="31"/>
      <c r="EJ4" s="32"/>
      <c r="EK4" s="31"/>
      <c r="EL4" s="32"/>
      <c r="EM4" s="31"/>
      <c r="EN4" s="32"/>
    </row>
    <row r="5" spans="1:14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>
        <v>5</v>
      </c>
      <c r="AF5" s="35"/>
      <c r="AG5" s="34"/>
      <c r="AH5" s="35"/>
      <c r="AI5" s="34"/>
      <c r="AJ5" s="35"/>
      <c r="AK5" s="34">
        <v>2</v>
      </c>
      <c r="AL5" s="35"/>
      <c r="AM5" s="34"/>
      <c r="AN5" s="35"/>
      <c r="AO5" s="34"/>
      <c r="AP5" s="35"/>
      <c r="AQ5" s="34"/>
      <c r="AR5" s="35"/>
      <c r="AS5" s="34"/>
      <c r="AT5" s="35"/>
      <c r="AU5" s="34">
        <v>10</v>
      </c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/>
      <c r="BL5" s="35"/>
      <c r="BM5" s="34"/>
      <c r="BN5" s="35"/>
      <c r="BO5" s="34"/>
      <c r="BP5" s="35"/>
      <c r="BQ5" s="34"/>
      <c r="BR5" s="35"/>
      <c r="BS5" s="34"/>
      <c r="BT5" s="35"/>
      <c r="BU5" s="34"/>
      <c r="BV5" s="35"/>
      <c r="BW5" s="34"/>
      <c r="BX5" s="35"/>
      <c r="BY5" s="34"/>
      <c r="BZ5" s="35"/>
      <c r="CA5" s="34"/>
      <c r="CB5" s="35"/>
      <c r="CC5" s="34"/>
      <c r="CD5" s="35"/>
      <c r="CE5" s="34"/>
      <c r="CF5" s="35"/>
      <c r="CG5" s="34"/>
      <c r="CH5" s="35"/>
      <c r="CI5" s="34"/>
      <c r="CJ5" s="35"/>
      <c r="CK5" s="34"/>
      <c r="CL5" s="35"/>
      <c r="CM5" s="34"/>
      <c r="CN5" s="35"/>
      <c r="CO5" s="34"/>
      <c r="CP5" s="35"/>
      <c r="CQ5" s="34"/>
      <c r="CR5" s="35"/>
      <c r="CS5" s="34"/>
      <c r="CT5" s="35"/>
      <c r="CU5" s="34"/>
      <c r="CV5" s="35"/>
      <c r="CW5" s="34"/>
      <c r="CX5" s="35"/>
      <c r="CY5" s="34"/>
      <c r="CZ5" s="35"/>
      <c r="DA5" s="34"/>
      <c r="DB5" s="35"/>
      <c r="DC5" s="34"/>
      <c r="DD5" s="35"/>
      <c r="DE5" s="34"/>
      <c r="DF5" s="35"/>
      <c r="DG5" s="34"/>
      <c r="DH5" s="35"/>
      <c r="DI5" s="34"/>
      <c r="DJ5" s="35"/>
      <c r="DK5" s="34"/>
      <c r="DL5" s="35"/>
      <c r="DM5" s="34"/>
      <c r="DN5" s="35"/>
      <c r="DO5" s="34"/>
      <c r="DP5" s="35"/>
      <c r="DQ5" s="34"/>
      <c r="DR5" s="35"/>
      <c r="DS5" s="34"/>
      <c r="DT5" s="35"/>
      <c r="DU5" s="34"/>
      <c r="DV5" s="35"/>
      <c r="DW5" s="34"/>
      <c r="DX5" s="35"/>
      <c r="DY5" s="34"/>
      <c r="DZ5" s="35"/>
      <c r="EA5" s="34">
        <v>2</v>
      </c>
      <c r="EB5" s="35"/>
      <c r="EC5" s="34"/>
      <c r="ED5" s="35"/>
      <c r="EE5" s="34"/>
      <c r="EF5" s="35"/>
      <c r="EG5" s="34">
        <f t="shared" ref="EG5:EG53" si="0">C5+E5+G5+I5+K5+M5+O5+Q5+S5+U5+W5+Y5+AA5+AC5+AE5+AG5+AI5+AK5+AM5+AO5+AQ5+AS5+AU5+AW5+AY5+BA5+BC5+BE5+BG5+BI5+BK5+BM5+BO5+BQ5+BS5+BU5+BW5+BY5+CA5+CC5+CE5+CG5+CI5+CK5+CM5+CO5+CQ5+CS5+CU5+CW5+CY5+DA5+DC5+DE5+DG5+DI5+DK5+DM5+DO5+DQ5+DS5+DU5+DW5+DY5+EA5+EC5+EE5</f>
        <v>19</v>
      </c>
      <c r="EH5" s="35">
        <f t="shared" ref="EH5:EH53" si="1">D5+F5+H5+J5+L5+N5+P5+R5+T5+V5+X5+Z5+AB5+AD5+AF5+AH5+AJ5+AL5+AN5+AP5+AR5+AT5+AV5+AX5+AZ5+BB5+BD5+BF5+BH5+BJ5+BL5+BN5+BP5+BR5+BT5+BV5+BX5+BZ5+CB5+CD5+CF5+CH5+CJ5+CL5+CN5+CP5+CR5+CT5+CV5+CX5+CZ5+DB5+DD5+DF5+DH5+DJ5+DL5+DN5+DP5+DR5+DT5+DV5+DX5+DZ5+EB5+ED5+EF5</f>
        <v>0</v>
      </c>
      <c r="EI5" s="34"/>
      <c r="EJ5" s="35"/>
      <c r="EK5" s="34"/>
      <c r="EL5" s="35"/>
      <c r="EM5" s="34"/>
      <c r="EN5" s="35"/>
    </row>
    <row r="6" spans="1:144" ht="15.75" customHeight="1" x14ac:dyDescent="0.2">
      <c r="A6" s="132"/>
      <c r="B6" s="33" t="s">
        <v>103</v>
      </c>
      <c r="C6" s="34">
        <v>2</v>
      </c>
      <c r="D6" s="35"/>
      <c r="E6" s="34"/>
      <c r="F6" s="35"/>
      <c r="G6" s="34">
        <v>3</v>
      </c>
      <c r="H6" s="35"/>
      <c r="I6" s="34">
        <v>1</v>
      </c>
      <c r="J6" s="35"/>
      <c r="K6" s="34"/>
      <c r="L6" s="35">
        <v>1</v>
      </c>
      <c r="M6" s="34"/>
      <c r="N6" s="35"/>
      <c r="O6" s="34"/>
      <c r="P6" s="35">
        <v>1</v>
      </c>
      <c r="Q6" s="34">
        <v>4</v>
      </c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>
        <v>2</v>
      </c>
      <c r="AJ6" s="35"/>
      <c r="AK6" s="34">
        <v>5</v>
      </c>
      <c r="AL6" s="35"/>
      <c r="AM6" s="34">
        <v>1</v>
      </c>
      <c r="AN6" s="35"/>
      <c r="AO6" s="34">
        <v>7</v>
      </c>
      <c r="AP6" s="35"/>
      <c r="AQ6" s="34">
        <v>1</v>
      </c>
      <c r="AR6" s="35"/>
      <c r="AS6" s="34"/>
      <c r="AT6" s="35">
        <v>10</v>
      </c>
      <c r="AU6" s="34">
        <v>1</v>
      </c>
      <c r="AV6" s="35"/>
      <c r="AW6" s="34"/>
      <c r="AX6" s="35"/>
      <c r="AY6" s="34">
        <v>3</v>
      </c>
      <c r="AZ6" s="35"/>
      <c r="BA6" s="34">
        <v>14</v>
      </c>
      <c r="BB6" s="35"/>
      <c r="BC6" s="34">
        <v>2</v>
      </c>
      <c r="BD6" s="35"/>
      <c r="BE6" s="34">
        <v>1</v>
      </c>
      <c r="BF6" s="35"/>
      <c r="BG6" s="34"/>
      <c r="BH6" s="35"/>
      <c r="BI6" s="34">
        <v>6</v>
      </c>
      <c r="BJ6" s="35">
        <v>2</v>
      </c>
      <c r="BK6" s="34">
        <v>2</v>
      </c>
      <c r="BL6" s="35"/>
      <c r="BM6" s="34">
        <v>7</v>
      </c>
      <c r="BN6" s="35"/>
      <c r="BO6" s="34">
        <v>1</v>
      </c>
      <c r="BP6" s="35"/>
      <c r="BQ6" s="34">
        <v>11</v>
      </c>
      <c r="BR6" s="35"/>
      <c r="BS6" s="34"/>
      <c r="BT6" s="35"/>
      <c r="BU6" s="34"/>
      <c r="BV6" s="35">
        <v>2</v>
      </c>
      <c r="BW6" s="34"/>
      <c r="BX6" s="35"/>
      <c r="BY6" s="34">
        <v>7</v>
      </c>
      <c r="BZ6" s="35">
        <v>1</v>
      </c>
      <c r="CA6" s="34">
        <v>5</v>
      </c>
      <c r="CB6" s="35"/>
      <c r="CC6" s="34"/>
      <c r="CD6" s="35"/>
      <c r="CE6" s="34">
        <v>13</v>
      </c>
      <c r="CF6" s="35"/>
      <c r="CG6" s="34"/>
      <c r="CH6" s="35"/>
      <c r="CI6" s="34"/>
      <c r="CJ6" s="35"/>
      <c r="CK6" s="34"/>
      <c r="CL6" s="35"/>
      <c r="CM6" s="34">
        <v>2</v>
      </c>
      <c r="CN6" s="35"/>
      <c r="CO6" s="34">
        <v>6</v>
      </c>
      <c r="CP6" s="35"/>
      <c r="CQ6" s="34">
        <v>5</v>
      </c>
      <c r="CR6" s="35"/>
      <c r="CS6" s="34"/>
      <c r="CT6" s="35"/>
      <c r="CU6" s="34">
        <v>2</v>
      </c>
      <c r="CV6" s="35"/>
      <c r="CW6" s="34"/>
      <c r="CX6" s="35"/>
      <c r="CY6" s="34">
        <v>2</v>
      </c>
      <c r="CZ6" s="35"/>
      <c r="DA6" s="34"/>
      <c r="DB6" s="35"/>
      <c r="DC6" s="34"/>
      <c r="DD6" s="35"/>
      <c r="DE6" s="34">
        <v>1</v>
      </c>
      <c r="DF6" s="35">
        <v>1</v>
      </c>
      <c r="DG6" s="34">
        <v>1</v>
      </c>
      <c r="DH6" s="35"/>
      <c r="DI6" s="34"/>
      <c r="DJ6" s="35"/>
      <c r="DK6" s="34"/>
      <c r="DL6" s="35"/>
      <c r="DM6" s="34">
        <v>1</v>
      </c>
      <c r="DN6" s="35"/>
      <c r="DO6" s="34">
        <v>3</v>
      </c>
      <c r="DP6" s="35"/>
      <c r="DQ6" s="34"/>
      <c r="DR6" s="35"/>
      <c r="DS6" s="34">
        <v>1</v>
      </c>
      <c r="DT6" s="35"/>
      <c r="DU6" s="34">
        <v>1</v>
      </c>
      <c r="DV6" s="35"/>
      <c r="DW6" s="34">
        <v>1</v>
      </c>
      <c r="DX6" s="35"/>
      <c r="DY6" s="34"/>
      <c r="DZ6" s="35"/>
      <c r="EA6" s="34"/>
      <c r="EB6" s="35"/>
      <c r="EC6" s="34">
        <v>1</v>
      </c>
      <c r="ED6" s="35"/>
      <c r="EE6" s="34"/>
      <c r="EF6" s="35"/>
      <c r="EG6" s="34">
        <f t="shared" si="0"/>
        <v>126</v>
      </c>
      <c r="EH6" s="35">
        <f t="shared" si="1"/>
        <v>18</v>
      </c>
      <c r="EI6" s="34"/>
      <c r="EJ6" s="35"/>
      <c r="EK6" s="34"/>
      <c r="EL6" s="35"/>
      <c r="EM6" s="34"/>
      <c r="EN6" s="35"/>
    </row>
    <row r="7" spans="1:144" ht="15.75" customHeight="1" x14ac:dyDescent="0.2">
      <c r="A7" s="132"/>
      <c r="B7" s="33" t="s">
        <v>104</v>
      </c>
      <c r="C7" s="34">
        <v>86</v>
      </c>
      <c r="D7" s="35"/>
      <c r="E7" s="34">
        <v>20</v>
      </c>
      <c r="F7" s="35"/>
      <c r="G7" s="34">
        <v>48</v>
      </c>
      <c r="H7" s="35"/>
      <c r="I7" s="34">
        <v>80</v>
      </c>
      <c r="J7" s="35"/>
      <c r="K7" s="34">
        <v>68</v>
      </c>
      <c r="L7" s="35"/>
      <c r="M7" s="34">
        <v>109</v>
      </c>
      <c r="N7" s="35"/>
      <c r="O7" s="34">
        <v>74</v>
      </c>
      <c r="P7" s="35"/>
      <c r="Q7" s="34">
        <v>40</v>
      </c>
      <c r="R7" s="35"/>
      <c r="S7" s="34">
        <v>86</v>
      </c>
      <c r="T7" s="35"/>
      <c r="U7" s="34">
        <v>155</v>
      </c>
      <c r="V7" s="35"/>
      <c r="W7" s="34">
        <v>51</v>
      </c>
      <c r="X7" s="35"/>
      <c r="Y7" s="34">
        <v>79</v>
      </c>
      <c r="Z7" s="35"/>
      <c r="AA7" s="34">
        <v>41</v>
      </c>
      <c r="AB7" s="35"/>
      <c r="AC7" s="34">
        <v>6</v>
      </c>
      <c r="AD7" s="35"/>
      <c r="AE7" s="34">
        <v>64</v>
      </c>
      <c r="AF7" s="35"/>
      <c r="AG7" s="34">
        <v>50</v>
      </c>
      <c r="AH7" s="35"/>
      <c r="AI7" s="34">
        <v>73</v>
      </c>
      <c r="AJ7" s="35"/>
      <c r="AK7" s="34">
        <v>65</v>
      </c>
      <c r="AL7" s="35"/>
      <c r="AM7" s="34">
        <v>80</v>
      </c>
      <c r="AN7" s="35"/>
      <c r="AO7" s="34">
        <v>75</v>
      </c>
      <c r="AP7" s="35"/>
      <c r="AQ7" s="34">
        <v>57</v>
      </c>
      <c r="AR7" s="35"/>
      <c r="AS7" s="34">
        <v>45</v>
      </c>
      <c r="AT7" s="35"/>
      <c r="AU7" s="34">
        <v>77</v>
      </c>
      <c r="AV7" s="35"/>
      <c r="AW7" s="34">
        <v>60</v>
      </c>
      <c r="AX7" s="35"/>
      <c r="AY7" s="34">
        <v>4</v>
      </c>
      <c r="AZ7" s="35"/>
      <c r="BA7" s="34">
        <v>68</v>
      </c>
      <c r="BB7" s="35"/>
      <c r="BC7" s="34">
        <v>41</v>
      </c>
      <c r="BD7" s="35"/>
      <c r="BE7" s="34">
        <v>49</v>
      </c>
      <c r="BF7" s="35"/>
      <c r="BG7" s="34">
        <v>80</v>
      </c>
      <c r="BH7" s="35"/>
      <c r="BI7" s="34">
        <v>65</v>
      </c>
      <c r="BJ7" s="35"/>
      <c r="BK7" s="34">
        <v>60</v>
      </c>
      <c r="BL7" s="35"/>
      <c r="BM7" s="34">
        <v>63</v>
      </c>
      <c r="BN7" s="35"/>
      <c r="BO7" s="34">
        <v>64</v>
      </c>
      <c r="BP7" s="35"/>
      <c r="BQ7" s="34">
        <v>37</v>
      </c>
      <c r="BR7" s="35"/>
      <c r="BS7" s="34">
        <v>70</v>
      </c>
      <c r="BT7" s="35"/>
      <c r="BU7" s="34">
        <v>47</v>
      </c>
      <c r="BV7" s="35"/>
      <c r="BW7" s="34">
        <v>28</v>
      </c>
      <c r="BX7" s="35"/>
      <c r="BY7" s="34">
        <v>21</v>
      </c>
      <c r="BZ7" s="35"/>
      <c r="CA7" s="34">
        <v>55</v>
      </c>
      <c r="CB7" s="35"/>
      <c r="CC7" s="34">
        <v>78</v>
      </c>
      <c r="CD7" s="35"/>
      <c r="CE7" s="34">
        <v>52</v>
      </c>
      <c r="CF7" s="35"/>
      <c r="CG7" s="34">
        <v>74</v>
      </c>
      <c r="CH7" s="35"/>
      <c r="CI7" s="34">
        <v>39</v>
      </c>
      <c r="CJ7" s="35"/>
      <c r="CK7" s="34"/>
      <c r="CL7" s="35"/>
      <c r="CM7" s="34">
        <v>31</v>
      </c>
      <c r="CN7" s="35"/>
      <c r="CO7" s="34">
        <v>50</v>
      </c>
      <c r="CP7" s="35"/>
      <c r="CQ7" s="34">
        <v>63</v>
      </c>
      <c r="CR7" s="35"/>
      <c r="CS7" s="34">
        <v>38</v>
      </c>
      <c r="CT7" s="35"/>
      <c r="CU7" s="34">
        <v>34</v>
      </c>
      <c r="CV7" s="35"/>
      <c r="CW7" s="34">
        <v>82</v>
      </c>
      <c r="CX7" s="35"/>
      <c r="CY7" s="34">
        <v>58</v>
      </c>
      <c r="CZ7" s="35"/>
      <c r="DA7" s="34">
        <v>76</v>
      </c>
      <c r="DB7" s="35"/>
      <c r="DC7" s="34">
        <v>57</v>
      </c>
      <c r="DD7" s="35"/>
      <c r="DE7" s="34">
        <v>47</v>
      </c>
      <c r="DF7" s="35"/>
      <c r="DG7" s="34">
        <v>44</v>
      </c>
      <c r="DH7" s="35"/>
      <c r="DI7" s="34">
        <v>72</v>
      </c>
      <c r="DJ7" s="35"/>
      <c r="DK7" s="34">
        <v>90</v>
      </c>
      <c r="DL7" s="35"/>
      <c r="DM7" s="34">
        <v>68</v>
      </c>
      <c r="DN7" s="35"/>
      <c r="DO7" s="34">
        <v>12</v>
      </c>
      <c r="DP7" s="35"/>
      <c r="DQ7" s="34">
        <v>65</v>
      </c>
      <c r="DR7" s="35"/>
      <c r="DS7" s="34">
        <v>74</v>
      </c>
      <c r="DT7" s="35"/>
      <c r="DU7" s="34">
        <v>44</v>
      </c>
      <c r="DV7" s="35"/>
      <c r="DW7" s="34">
        <v>63</v>
      </c>
      <c r="DX7" s="35"/>
      <c r="DY7" s="34">
        <v>38</v>
      </c>
      <c r="DZ7" s="35"/>
      <c r="EA7" s="34">
        <v>75</v>
      </c>
      <c r="EB7" s="35"/>
      <c r="EC7" s="34">
        <v>91</v>
      </c>
      <c r="ED7" s="35"/>
      <c r="EE7" s="34">
        <v>98</v>
      </c>
      <c r="EF7" s="35"/>
      <c r="EG7" s="34">
        <f t="shared" si="0"/>
        <v>3954</v>
      </c>
      <c r="EH7" s="35">
        <f t="shared" si="1"/>
        <v>0</v>
      </c>
      <c r="EI7" s="34"/>
      <c r="EJ7" s="35"/>
      <c r="EK7" s="34"/>
      <c r="EL7" s="35"/>
      <c r="EM7" s="34"/>
      <c r="EN7" s="35"/>
    </row>
    <row r="8" spans="1:144" ht="15.75" customHeight="1" x14ac:dyDescent="0.2">
      <c r="A8" s="132"/>
      <c r="B8" s="33" t="s">
        <v>105</v>
      </c>
      <c r="C8" s="34">
        <v>10</v>
      </c>
      <c r="D8" s="35"/>
      <c r="E8" s="34">
        <v>27</v>
      </c>
      <c r="F8" s="35"/>
      <c r="G8" s="34">
        <v>15</v>
      </c>
      <c r="H8" s="35"/>
      <c r="I8" s="34">
        <v>9</v>
      </c>
      <c r="J8" s="35"/>
      <c r="K8" s="34">
        <v>19</v>
      </c>
      <c r="L8" s="35"/>
      <c r="M8" s="34">
        <v>26</v>
      </c>
      <c r="N8" s="35"/>
      <c r="O8" s="34">
        <v>7</v>
      </c>
      <c r="P8" s="35"/>
      <c r="Q8" s="34">
        <v>8</v>
      </c>
      <c r="R8" s="35"/>
      <c r="S8" s="34">
        <v>24</v>
      </c>
      <c r="T8" s="35"/>
      <c r="U8" s="34">
        <v>128</v>
      </c>
      <c r="V8" s="35"/>
      <c r="W8" s="34">
        <v>11</v>
      </c>
      <c r="X8" s="35"/>
      <c r="Y8" s="34">
        <v>11</v>
      </c>
      <c r="Z8" s="35"/>
      <c r="AA8" s="34">
        <v>40</v>
      </c>
      <c r="AB8" s="35"/>
      <c r="AC8" s="34">
        <v>98</v>
      </c>
      <c r="AD8" s="35"/>
      <c r="AE8" s="34">
        <v>15</v>
      </c>
      <c r="AF8" s="35"/>
      <c r="AG8" s="34">
        <v>29</v>
      </c>
      <c r="AH8" s="35"/>
      <c r="AI8" s="34">
        <v>17</v>
      </c>
      <c r="AJ8" s="35"/>
      <c r="AK8" s="34">
        <v>8</v>
      </c>
      <c r="AL8" s="35"/>
      <c r="AM8" s="34"/>
      <c r="AN8" s="35"/>
      <c r="AO8" s="34">
        <v>11</v>
      </c>
      <c r="AP8" s="35"/>
      <c r="AQ8" s="34">
        <v>19</v>
      </c>
      <c r="AR8" s="35"/>
      <c r="AS8" s="34">
        <v>2</v>
      </c>
      <c r="AT8" s="35"/>
      <c r="AU8" s="34">
        <v>15</v>
      </c>
      <c r="AV8" s="35"/>
      <c r="AW8" s="34">
        <v>15</v>
      </c>
      <c r="AX8" s="35"/>
      <c r="AY8" s="34">
        <v>15</v>
      </c>
      <c r="AZ8" s="35"/>
      <c r="BA8" s="34">
        <v>14</v>
      </c>
      <c r="BB8" s="35"/>
      <c r="BC8" s="34">
        <v>15</v>
      </c>
      <c r="BD8" s="35"/>
      <c r="BE8" s="34">
        <v>9</v>
      </c>
      <c r="BF8" s="35"/>
      <c r="BG8" s="34">
        <v>12</v>
      </c>
      <c r="BH8" s="35"/>
      <c r="BI8" s="34">
        <v>6</v>
      </c>
      <c r="BJ8" s="35"/>
      <c r="BK8" s="34">
        <v>10</v>
      </c>
      <c r="BL8" s="35"/>
      <c r="BM8" s="34"/>
      <c r="BN8" s="35"/>
      <c r="BO8" s="34">
        <v>1</v>
      </c>
      <c r="BP8" s="35"/>
      <c r="BQ8" s="34">
        <v>12</v>
      </c>
      <c r="BR8" s="35"/>
      <c r="BS8" s="34">
        <v>3</v>
      </c>
      <c r="BT8" s="35"/>
      <c r="BU8" s="34">
        <v>28</v>
      </c>
      <c r="BV8" s="35"/>
      <c r="BW8" s="34">
        <v>20</v>
      </c>
      <c r="BX8" s="35"/>
      <c r="BY8" s="34">
        <v>5</v>
      </c>
      <c r="BZ8" s="35"/>
      <c r="CA8" s="34">
        <v>17</v>
      </c>
      <c r="CB8" s="35"/>
      <c r="CC8" s="34">
        <v>6</v>
      </c>
      <c r="CD8" s="35"/>
      <c r="CE8" s="34">
        <v>7</v>
      </c>
      <c r="CF8" s="35"/>
      <c r="CG8" s="34">
        <v>11</v>
      </c>
      <c r="CH8" s="35"/>
      <c r="CI8" s="34">
        <v>24</v>
      </c>
      <c r="CJ8" s="35"/>
      <c r="CK8" s="34">
        <v>31</v>
      </c>
      <c r="CL8" s="35"/>
      <c r="CM8" s="34">
        <v>22</v>
      </c>
      <c r="CN8" s="35"/>
      <c r="CO8" s="34">
        <v>14</v>
      </c>
      <c r="CP8" s="35"/>
      <c r="CQ8" s="34">
        <v>7</v>
      </c>
      <c r="CR8" s="35"/>
      <c r="CS8" s="34">
        <v>19</v>
      </c>
      <c r="CT8" s="35"/>
      <c r="CU8" s="34">
        <v>11</v>
      </c>
      <c r="CV8" s="35"/>
      <c r="CW8" s="34">
        <v>10</v>
      </c>
      <c r="CX8" s="35"/>
      <c r="CY8" s="34">
        <v>5</v>
      </c>
      <c r="CZ8" s="35"/>
      <c r="DA8" s="34">
        <v>16</v>
      </c>
      <c r="DB8" s="35"/>
      <c r="DC8" s="34">
        <v>16</v>
      </c>
      <c r="DD8" s="35"/>
      <c r="DE8" s="34">
        <v>13</v>
      </c>
      <c r="DF8" s="35"/>
      <c r="DG8" s="34">
        <v>26</v>
      </c>
      <c r="DH8" s="35"/>
      <c r="DI8" s="34">
        <v>20</v>
      </c>
      <c r="DJ8" s="35"/>
      <c r="DK8" s="34">
        <v>4</v>
      </c>
      <c r="DL8" s="35"/>
      <c r="DM8" s="34">
        <v>19</v>
      </c>
      <c r="DN8" s="35"/>
      <c r="DO8" s="34">
        <v>2</v>
      </c>
      <c r="DP8" s="35"/>
      <c r="DQ8" s="34"/>
      <c r="DR8" s="35"/>
      <c r="DS8" s="34">
        <v>8</v>
      </c>
      <c r="DT8" s="35"/>
      <c r="DU8" s="34">
        <v>1</v>
      </c>
      <c r="DV8" s="35"/>
      <c r="DW8" s="34">
        <v>7</v>
      </c>
      <c r="DX8" s="35"/>
      <c r="DY8" s="34">
        <v>21</v>
      </c>
      <c r="DZ8" s="35"/>
      <c r="EA8" s="34">
        <v>9</v>
      </c>
      <c r="EB8" s="35"/>
      <c r="EC8" s="34">
        <v>1</v>
      </c>
      <c r="ED8" s="35"/>
      <c r="EE8" s="34">
        <v>2</v>
      </c>
      <c r="EF8" s="35"/>
      <c r="EG8" s="34">
        <f t="shared" si="0"/>
        <v>1063</v>
      </c>
      <c r="EH8" s="35">
        <f t="shared" si="1"/>
        <v>0</v>
      </c>
      <c r="EI8" s="34"/>
      <c r="EJ8" s="35"/>
      <c r="EK8" s="34"/>
      <c r="EL8" s="35"/>
      <c r="EM8" s="34"/>
      <c r="EN8" s="35"/>
    </row>
    <row r="9" spans="1:144" ht="15.75" customHeight="1" x14ac:dyDescent="0.2">
      <c r="A9" s="132"/>
      <c r="B9" s="33" t="s">
        <v>106</v>
      </c>
      <c r="C9" s="34">
        <v>1</v>
      </c>
      <c r="D9" s="35"/>
      <c r="E9" s="34">
        <v>5</v>
      </c>
      <c r="F9" s="35"/>
      <c r="G9" s="34">
        <v>7</v>
      </c>
      <c r="H9" s="35"/>
      <c r="I9" s="34">
        <v>1</v>
      </c>
      <c r="J9" s="35"/>
      <c r="K9" s="34"/>
      <c r="L9" s="35"/>
      <c r="M9" s="34">
        <v>10</v>
      </c>
      <c r="N9" s="35"/>
      <c r="O9" s="34"/>
      <c r="P9" s="35"/>
      <c r="Q9" s="34">
        <v>9</v>
      </c>
      <c r="R9" s="35"/>
      <c r="S9" s="34">
        <v>12</v>
      </c>
      <c r="T9" s="35"/>
      <c r="U9" s="34"/>
      <c r="V9" s="35"/>
      <c r="W9" s="34">
        <v>1</v>
      </c>
      <c r="X9" s="35"/>
      <c r="Y9" s="34"/>
      <c r="Z9" s="35"/>
      <c r="AA9" s="34">
        <v>1</v>
      </c>
      <c r="AB9" s="35"/>
      <c r="AC9" s="34">
        <v>10</v>
      </c>
      <c r="AD9" s="35"/>
      <c r="AE9" s="34">
        <v>1</v>
      </c>
      <c r="AF9" s="35"/>
      <c r="AG9" s="34"/>
      <c r="AH9" s="35"/>
      <c r="AI9" s="34"/>
      <c r="AJ9" s="35"/>
      <c r="AK9" s="34">
        <v>5</v>
      </c>
      <c r="AL9" s="35"/>
      <c r="AM9" s="34">
        <v>5</v>
      </c>
      <c r="AN9" s="35"/>
      <c r="AO9" s="34">
        <v>6</v>
      </c>
      <c r="AP9" s="35"/>
      <c r="AQ9" s="34"/>
      <c r="AR9" s="35"/>
      <c r="AS9" s="34"/>
      <c r="AT9" s="35"/>
      <c r="AU9" s="34">
        <v>4</v>
      </c>
      <c r="AV9" s="35"/>
      <c r="AW9" s="34">
        <v>15</v>
      </c>
      <c r="AX9" s="35"/>
      <c r="AY9" s="34"/>
      <c r="AZ9" s="35"/>
      <c r="BA9" s="34">
        <v>4</v>
      </c>
      <c r="BB9" s="35"/>
      <c r="BC9" s="34">
        <v>2</v>
      </c>
      <c r="BD9" s="35"/>
      <c r="BE9" s="34">
        <v>6</v>
      </c>
      <c r="BF9" s="35"/>
      <c r="BG9" s="34"/>
      <c r="BH9" s="35"/>
      <c r="BI9" s="34">
        <v>4</v>
      </c>
      <c r="BJ9" s="35"/>
      <c r="BK9" s="34"/>
      <c r="BL9" s="35"/>
      <c r="BM9" s="34">
        <v>11</v>
      </c>
      <c r="BN9" s="35"/>
      <c r="BO9" s="34">
        <v>6</v>
      </c>
      <c r="BP9" s="35"/>
      <c r="BQ9" s="34">
        <v>6</v>
      </c>
      <c r="BR9" s="35"/>
      <c r="BS9" s="34"/>
      <c r="BT9" s="35"/>
      <c r="BU9" s="34">
        <v>8</v>
      </c>
      <c r="BV9" s="35"/>
      <c r="BW9" s="34">
        <v>6</v>
      </c>
      <c r="BX9" s="35"/>
      <c r="BY9" s="34">
        <v>4</v>
      </c>
      <c r="BZ9" s="35"/>
      <c r="CA9" s="34"/>
      <c r="CB9" s="35"/>
      <c r="CC9" s="34">
        <v>2</v>
      </c>
      <c r="CD9" s="35"/>
      <c r="CE9" s="34">
        <v>5</v>
      </c>
      <c r="CF9" s="35"/>
      <c r="CG9" s="34">
        <v>1</v>
      </c>
      <c r="CH9" s="35"/>
      <c r="CI9" s="34"/>
      <c r="CJ9" s="35"/>
      <c r="CK9" s="34">
        <v>7</v>
      </c>
      <c r="CL9" s="35"/>
      <c r="CM9" s="34"/>
      <c r="CN9" s="35"/>
      <c r="CO9" s="34">
        <v>1</v>
      </c>
      <c r="CP9" s="35"/>
      <c r="CQ9" s="34">
        <v>5</v>
      </c>
      <c r="CR9" s="35"/>
      <c r="CS9" s="34">
        <v>3</v>
      </c>
      <c r="CT9" s="35"/>
      <c r="CU9" s="34">
        <v>1</v>
      </c>
      <c r="CV9" s="35"/>
      <c r="CW9" s="34"/>
      <c r="CX9" s="35"/>
      <c r="CY9" s="34">
        <v>4</v>
      </c>
      <c r="CZ9" s="35"/>
      <c r="DA9" s="34"/>
      <c r="DB9" s="35"/>
      <c r="DC9" s="34">
        <v>1</v>
      </c>
      <c r="DD9" s="35"/>
      <c r="DE9" s="34">
        <v>4</v>
      </c>
      <c r="DF9" s="35"/>
      <c r="DG9" s="34">
        <v>10</v>
      </c>
      <c r="DH9" s="35"/>
      <c r="DI9" s="34"/>
      <c r="DJ9" s="35"/>
      <c r="DK9" s="34"/>
      <c r="DL9" s="35"/>
      <c r="DM9" s="34">
        <v>12</v>
      </c>
      <c r="DN9" s="35"/>
      <c r="DO9" s="34">
        <v>2</v>
      </c>
      <c r="DP9" s="35"/>
      <c r="DQ9" s="34">
        <v>23</v>
      </c>
      <c r="DR9" s="35"/>
      <c r="DS9" s="34">
        <v>1</v>
      </c>
      <c r="DT9" s="35"/>
      <c r="DU9" s="34">
        <v>3</v>
      </c>
      <c r="DV9" s="35"/>
      <c r="DW9" s="34">
        <v>3</v>
      </c>
      <c r="DX9" s="35"/>
      <c r="DY9" s="34">
        <v>2</v>
      </c>
      <c r="DZ9" s="35"/>
      <c r="EA9" s="34"/>
      <c r="EB9" s="35"/>
      <c r="EC9" s="34"/>
      <c r="ED9" s="35"/>
      <c r="EE9" s="34"/>
      <c r="EF9" s="35"/>
      <c r="EG9" s="34">
        <f t="shared" si="0"/>
        <v>240</v>
      </c>
      <c r="EH9" s="35">
        <f t="shared" si="1"/>
        <v>0</v>
      </c>
      <c r="EI9" s="34"/>
      <c r="EJ9" s="35"/>
      <c r="EK9" s="34"/>
      <c r="EL9" s="35"/>
      <c r="EM9" s="34"/>
      <c r="EN9" s="35"/>
    </row>
    <row r="10" spans="1:144" ht="15.75" customHeight="1" x14ac:dyDescent="0.2">
      <c r="A10" s="132"/>
      <c r="B10" s="33" t="s">
        <v>107</v>
      </c>
      <c r="C10" s="34">
        <v>4</v>
      </c>
      <c r="D10" s="35"/>
      <c r="E10" s="34">
        <v>23</v>
      </c>
      <c r="F10" s="35"/>
      <c r="G10" s="34">
        <v>11</v>
      </c>
      <c r="H10" s="35"/>
      <c r="I10" s="34">
        <v>5</v>
      </c>
      <c r="J10" s="35"/>
      <c r="K10" s="34">
        <v>3</v>
      </c>
      <c r="L10" s="35"/>
      <c r="M10" s="34">
        <v>5</v>
      </c>
      <c r="N10" s="35"/>
      <c r="O10" s="34">
        <v>18</v>
      </c>
      <c r="P10" s="35"/>
      <c r="Q10" s="34">
        <v>8</v>
      </c>
      <c r="R10" s="35"/>
      <c r="S10" s="34">
        <v>3</v>
      </c>
      <c r="T10" s="35"/>
      <c r="U10" s="34">
        <v>1</v>
      </c>
      <c r="V10" s="35"/>
      <c r="W10" s="34">
        <v>15</v>
      </c>
      <c r="X10" s="35"/>
      <c r="Y10" s="34">
        <v>1</v>
      </c>
      <c r="Z10" s="35"/>
      <c r="AA10" s="34">
        <v>14</v>
      </c>
      <c r="AB10" s="35"/>
      <c r="AC10" s="34">
        <v>4</v>
      </c>
      <c r="AD10" s="35"/>
      <c r="AE10" s="34">
        <v>7</v>
      </c>
      <c r="AF10" s="35"/>
      <c r="AG10" s="34">
        <v>17</v>
      </c>
      <c r="AH10" s="35"/>
      <c r="AI10" s="34"/>
      <c r="AJ10" s="35"/>
      <c r="AK10" s="34">
        <v>8</v>
      </c>
      <c r="AL10" s="35"/>
      <c r="AM10" s="34">
        <v>7</v>
      </c>
      <c r="AN10" s="35"/>
      <c r="AO10" s="34">
        <v>7</v>
      </c>
      <c r="AP10" s="35"/>
      <c r="AQ10" s="34">
        <v>9</v>
      </c>
      <c r="AR10" s="35"/>
      <c r="AS10" s="34">
        <v>5</v>
      </c>
      <c r="AT10" s="35"/>
      <c r="AU10" s="34">
        <v>5</v>
      </c>
      <c r="AV10" s="35"/>
      <c r="AW10" s="34"/>
      <c r="AX10" s="35"/>
      <c r="AY10" s="34">
        <v>34</v>
      </c>
      <c r="AZ10" s="35"/>
      <c r="BA10" s="34">
        <v>7</v>
      </c>
      <c r="BB10" s="35"/>
      <c r="BC10" s="34">
        <v>10</v>
      </c>
      <c r="BD10" s="35"/>
      <c r="BE10" s="34">
        <v>11</v>
      </c>
      <c r="BF10" s="35"/>
      <c r="BG10" s="34">
        <v>6</v>
      </c>
      <c r="BH10" s="35"/>
      <c r="BI10" s="34">
        <v>6</v>
      </c>
      <c r="BJ10" s="35"/>
      <c r="BK10" s="34">
        <v>6</v>
      </c>
      <c r="BL10" s="35"/>
      <c r="BM10" s="34">
        <v>12</v>
      </c>
      <c r="BN10" s="35"/>
      <c r="BO10" s="34">
        <v>7</v>
      </c>
      <c r="BP10" s="35"/>
      <c r="BQ10" s="34">
        <v>14</v>
      </c>
      <c r="BR10" s="35"/>
      <c r="BS10" s="34">
        <v>9</v>
      </c>
      <c r="BT10" s="35"/>
      <c r="BU10" s="34">
        <v>4</v>
      </c>
      <c r="BV10" s="35"/>
      <c r="BW10" s="34">
        <v>10</v>
      </c>
      <c r="BX10" s="35"/>
      <c r="BY10" s="34">
        <v>5</v>
      </c>
      <c r="BZ10" s="35"/>
      <c r="CA10" s="34">
        <v>5</v>
      </c>
      <c r="CB10" s="35"/>
      <c r="CC10" s="34">
        <v>8</v>
      </c>
      <c r="CD10" s="35"/>
      <c r="CE10" s="34">
        <v>11</v>
      </c>
      <c r="CF10" s="35"/>
      <c r="CG10" s="34">
        <v>8</v>
      </c>
      <c r="CH10" s="35"/>
      <c r="CI10" s="34">
        <v>16</v>
      </c>
      <c r="CJ10" s="35"/>
      <c r="CK10" s="34">
        <v>27</v>
      </c>
      <c r="CL10" s="35"/>
      <c r="CM10" s="34">
        <v>5</v>
      </c>
      <c r="CN10" s="35"/>
      <c r="CO10" s="34">
        <v>8</v>
      </c>
      <c r="CP10" s="35"/>
      <c r="CQ10" s="34">
        <v>7</v>
      </c>
      <c r="CR10" s="35"/>
      <c r="CS10" s="34">
        <v>20</v>
      </c>
      <c r="CT10" s="35"/>
      <c r="CU10" s="34">
        <v>7</v>
      </c>
      <c r="CV10" s="35"/>
      <c r="CW10" s="34">
        <v>7</v>
      </c>
      <c r="CX10" s="35"/>
      <c r="CY10" s="34">
        <v>17</v>
      </c>
      <c r="CZ10" s="35"/>
      <c r="DA10" s="34">
        <v>7</v>
      </c>
      <c r="DB10" s="35"/>
      <c r="DC10" s="34">
        <v>12</v>
      </c>
      <c r="DD10" s="35"/>
      <c r="DE10" s="34">
        <v>12</v>
      </c>
      <c r="DF10" s="35"/>
      <c r="DG10" s="34">
        <v>15</v>
      </c>
      <c r="DH10" s="35"/>
      <c r="DI10" s="34">
        <v>6</v>
      </c>
      <c r="DJ10" s="35"/>
      <c r="DK10" s="34">
        <v>2</v>
      </c>
      <c r="DL10" s="35"/>
      <c r="DM10" s="34">
        <v>15</v>
      </c>
      <c r="DN10" s="35"/>
      <c r="DO10" s="34">
        <v>9</v>
      </c>
      <c r="DP10" s="35"/>
      <c r="DQ10" s="34"/>
      <c r="DR10" s="35"/>
      <c r="DS10" s="34">
        <v>7</v>
      </c>
      <c r="DT10" s="35"/>
      <c r="DU10" s="34">
        <v>4</v>
      </c>
      <c r="DV10" s="35"/>
      <c r="DW10" s="34">
        <v>16</v>
      </c>
      <c r="DX10" s="35"/>
      <c r="DY10" s="34">
        <v>34</v>
      </c>
      <c r="DZ10" s="35"/>
      <c r="EA10" s="34">
        <v>5</v>
      </c>
      <c r="EB10" s="35"/>
      <c r="EC10" s="34">
        <v>1</v>
      </c>
      <c r="ED10" s="35"/>
      <c r="EE10" s="34"/>
      <c r="EF10" s="35"/>
      <c r="EG10" s="34">
        <f t="shared" si="0"/>
        <v>612</v>
      </c>
      <c r="EH10" s="35">
        <f t="shared" si="1"/>
        <v>0</v>
      </c>
      <c r="EI10" s="34"/>
      <c r="EJ10" s="35"/>
      <c r="EK10" s="34"/>
      <c r="EL10" s="35"/>
      <c r="EM10" s="34"/>
      <c r="EN10" s="35"/>
    </row>
    <row r="11" spans="1:144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>
        <v>1</v>
      </c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34"/>
      <c r="DV11" s="35"/>
      <c r="DW11" s="34"/>
      <c r="DX11" s="35"/>
      <c r="DY11" s="34"/>
      <c r="DZ11" s="35"/>
      <c r="EA11" s="34"/>
      <c r="EB11" s="35"/>
      <c r="EC11" s="34"/>
      <c r="ED11" s="35"/>
      <c r="EE11" s="34"/>
      <c r="EF11" s="35"/>
      <c r="EG11" s="34">
        <f t="shared" si="0"/>
        <v>1</v>
      </c>
      <c r="EH11" s="35">
        <f t="shared" si="1"/>
        <v>0</v>
      </c>
      <c r="EI11" s="34"/>
      <c r="EJ11" s="35"/>
      <c r="EK11" s="34"/>
      <c r="EL11" s="35"/>
      <c r="EM11" s="34"/>
      <c r="EN11" s="35"/>
    </row>
    <row r="12" spans="1:144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>
        <v>1</v>
      </c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34"/>
      <c r="DV12" s="35"/>
      <c r="DW12" s="34"/>
      <c r="DX12" s="35"/>
      <c r="DY12" s="34"/>
      <c r="DZ12" s="35"/>
      <c r="EA12" s="34"/>
      <c r="EB12" s="35"/>
      <c r="EC12" s="34"/>
      <c r="ED12" s="35"/>
      <c r="EE12" s="34"/>
      <c r="EF12" s="35"/>
      <c r="EG12" s="34">
        <f t="shared" si="0"/>
        <v>1</v>
      </c>
      <c r="EH12" s="35">
        <f t="shared" si="1"/>
        <v>0</v>
      </c>
      <c r="EI12" s="34"/>
      <c r="EJ12" s="35"/>
      <c r="EK12" s="34"/>
      <c r="EL12" s="35"/>
      <c r="EM12" s="34"/>
      <c r="EN12" s="35"/>
    </row>
    <row r="13" spans="1:144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34"/>
      <c r="DV13" s="35"/>
      <c r="DW13" s="34"/>
      <c r="DX13" s="35"/>
      <c r="DY13" s="34"/>
      <c r="DZ13" s="35"/>
      <c r="EA13" s="34"/>
      <c r="EB13" s="35"/>
      <c r="EC13" s="34"/>
      <c r="ED13" s="35"/>
      <c r="EE13" s="34"/>
      <c r="EF13" s="35"/>
      <c r="EG13" s="34">
        <f t="shared" si="0"/>
        <v>0</v>
      </c>
      <c r="EH13" s="35">
        <f t="shared" si="1"/>
        <v>0</v>
      </c>
      <c r="EI13" s="34"/>
      <c r="EJ13" s="35"/>
      <c r="EK13" s="34"/>
      <c r="EL13" s="35"/>
      <c r="EM13" s="34"/>
      <c r="EN13" s="35"/>
    </row>
    <row r="14" spans="1:144" ht="15.75" customHeight="1" x14ac:dyDescent="0.2">
      <c r="A14" s="132"/>
      <c r="B14" s="33" t="s">
        <v>111</v>
      </c>
      <c r="C14" s="34"/>
      <c r="D14" s="35"/>
      <c r="E14" s="34"/>
      <c r="F14" s="35">
        <v>1</v>
      </c>
      <c r="G14" s="34"/>
      <c r="H14" s="35">
        <v>4</v>
      </c>
      <c r="I14" s="34">
        <v>1</v>
      </c>
      <c r="J14" s="35">
        <v>1</v>
      </c>
      <c r="K14" s="34">
        <v>1</v>
      </c>
      <c r="L14" s="35"/>
      <c r="M14" s="34">
        <v>2</v>
      </c>
      <c r="N14" s="35">
        <v>1</v>
      </c>
      <c r="O14" s="34"/>
      <c r="P14" s="35"/>
      <c r="Q14" s="34"/>
      <c r="R14" s="35"/>
      <c r="S14" s="34"/>
      <c r="T14" s="35">
        <v>1</v>
      </c>
      <c r="U14" s="34"/>
      <c r="V14" s="35">
        <v>1</v>
      </c>
      <c r="W14" s="34"/>
      <c r="X14" s="35">
        <v>2</v>
      </c>
      <c r="Y14" s="34">
        <v>1</v>
      </c>
      <c r="Z14" s="35">
        <v>2</v>
      </c>
      <c r="AA14" s="34"/>
      <c r="AB14" s="35"/>
      <c r="AC14" s="34">
        <v>5</v>
      </c>
      <c r="AD14" s="35"/>
      <c r="AE14" s="34">
        <v>1</v>
      </c>
      <c r="AF14" s="35"/>
      <c r="AG14" s="34">
        <v>3</v>
      </c>
      <c r="AH14" s="35"/>
      <c r="AI14" s="34"/>
      <c r="AJ14" s="35">
        <v>1</v>
      </c>
      <c r="AK14" s="34">
        <v>4</v>
      </c>
      <c r="AL14" s="35">
        <v>3</v>
      </c>
      <c r="AM14" s="34">
        <v>3</v>
      </c>
      <c r="AN14" s="35">
        <v>4</v>
      </c>
      <c r="AO14" s="34">
        <v>1</v>
      </c>
      <c r="AP14" s="35">
        <v>1</v>
      </c>
      <c r="AQ14" s="34"/>
      <c r="AR14" s="35"/>
      <c r="AS14" s="34"/>
      <c r="AT14" s="35">
        <v>4</v>
      </c>
      <c r="AU14" s="34">
        <v>1</v>
      </c>
      <c r="AV14" s="35">
        <v>1</v>
      </c>
      <c r="AW14" s="34"/>
      <c r="AX14" s="35"/>
      <c r="AY14" s="34"/>
      <c r="AZ14" s="35">
        <v>9</v>
      </c>
      <c r="BA14" s="34">
        <v>3</v>
      </c>
      <c r="BB14" s="35">
        <v>3</v>
      </c>
      <c r="BC14" s="34">
        <v>1</v>
      </c>
      <c r="BD14" s="35"/>
      <c r="BE14" s="34"/>
      <c r="BF14" s="35">
        <v>4</v>
      </c>
      <c r="BG14" s="34"/>
      <c r="BH14" s="35"/>
      <c r="BI14" s="34"/>
      <c r="BJ14" s="35">
        <v>1</v>
      </c>
      <c r="BK14" s="34"/>
      <c r="BL14" s="35"/>
      <c r="BM14" s="34">
        <v>1</v>
      </c>
      <c r="BN14" s="35"/>
      <c r="BO14" s="34">
        <v>1</v>
      </c>
      <c r="BP14" s="35">
        <v>2</v>
      </c>
      <c r="BQ14" s="34">
        <v>1</v>
      </c>
      <c r="BR14" s="35">
        <v>3</v>
      </c>
      <c r="BS14" s="34">
        <v>2</v>
      </c>
      <c r="BT14" s="35">
        <v>8</v>
      </c>
      <c r="BU14" s="34">
        <v>1</v>
      </c>
      <c r="BV14" s="35">
        <v>1</v>
      </c>
      <c r="BW14" s="34"/>
      <c r="BX14" s="35">
        <v>1</v>
      </c>
      <c r="BY14" s="34">
        <v>1</v>
      </c>
      <c r="BZ14" s="35">
        <v>1</v>
      </c>
      <c r="CA14" s="34"/>
      <c r="CB14" s="35">
        <v>2</v>
      </c>
      <c r="CC14" s="34">
        <v>1</v>
      </c>
      <c r="CD14" s="35"/>
      <c r="CE14" s="34">
        <v>2</v>
      </c>
      <c r="CF14" s="35"/>
      <c r="CG14" s="34"/>
      <c r="CH14" s="35"/>
      <c r="CI14" s="34"/>
      <c r="CJ14" s="35"/>
      <c r="CK14" s="34"/>
      <c r="CL14" s="35">
        <v>3</v>
      </c>
      <c r="CM14" s="34"/>
      <c r="CN14" s="35"/>
      <c r="CO14" s="34"/>
      <c r="CP14" s="35">
        <v>1</v>
      </c>
      <c r="CQ14" s="34"/>
      <c r="CR14" s="35">
        <v>3</v>
      </c>
      <c r="CS14" s="34">
        <v>4</v>
      </c>
      <c r="CT14" s="35"/>
      <c r="CU14" s="34"/>
      <c r="CV14" s="35">
        <v>4</v>
      </c>
      <c r="CW14" s="34"/>
      <c r="CX14" s="35"/>
      <c r="CY14" s="34"/>
      <c r="CZ14" s="35"/>
      <c r="DA14" s="34"/>
      <c r="DB14" s="35"/>
      <c r="DC14" s="34"/>
      <c r="DD14" s="35">
        <v>2</v>
      </c>
      <c r="DE14" s="34"/>
      <c r="DF14" s="35">
        <v>5</v>
      </c>
      <c r="DG14" s="34"/>
      <c r="DH14" s="35">
        <v>2</v>
      </c>
      <c r="DI14" s="34"/>
      <c r="DJ14" s="35"/>
      <c r="DK14" s="34"/>
      <c r="DL14" s="35">
        <v>2</v>
      </c>
      <c r="DM14" s="34"/>
      <c r="DN14" s="35">
        <v>9</v>
      </c>
      <c r="DO14" s="34"/>
      <c r="DP14" s="35">
        <v>5</v>
      </c>
      <c r="DQ14" s="34">
        <v>1</v>
      </c>
      <c r="DR14" s="35">
        <v>1</v>
      </c>
      <c r="DS14" s="34"/>
      <c r="DT14" s="35"/>
      <c r="DU14" s="34">
        <v>1</v>
      </c>
      <c r="DV14" s="35">
        <v>3</v>
      </c>
      <c r="DW14" s="34"/>
      <c r="DX14" s="35"/>
      <c r="DY14" s="34"/>
      <c r="DZ14" s="35"/>
      <c r="EA14" s="34"/>
      <c r="EB14" s="35"/>
      <c r="EC14" s="34">
        <v>1</v>
      </c>
      <c r="ED14" s="35"/>
      <c r="EE14" s="34"/>
      <c r="EF14" s="35"/>
      <c r="EG14" s="34">
        <f t="shared" si="0"/>
        <v>44</v>
      </c>
      <c r="EH14" s="35">
        <f t="shared" si="1"/>
        <v>102</v>
      </c>
      <c r="EI14" s="34"/>
      <c r="EJ14" s="35"/>
      <c r="EK14" s="34"/>
      <c r="EL14" s="35"/>
      <c r="EM14" s="34"/>
      <c r="EN14" s="35"/>
    </row>
    <row r="15" spans="1:144" ht="15.75" customHeight="1" x14ac:dyDescent="0.2">
      <c r="A15" s="132"/>
      <c r="B15" s="33" t="s">
        <v>112</v>
      </c>
      <c r="C15" s="34">
        <v>5</v>
      </c>
      <c r="D15" s="35"/>
      <c r="E15" s="34">
        <v>13</v>
      </c>
      <c r="F15" s="35"/>
      <c r="G15" s="34">
        <v>7</v>
      </c>
      <c r="H15" s="35"/>
      <c r="I15" s="34">
        <v>2</v>
      </c>
      <c r="J15" s="35"/>
      <c r="K15" s="34">
        <v>8</v>
      </c>
      <c r="L15" s="35"/>
      <c r="M15" s="34">
        <v>15</v>
      </c>
      <c r="N15" s="35"/>
      <c r="O15" s="34"/>
      <c r="P15" s="35"/>
      <c r="Q15" s="34">
        <v>30</v>
      </c>
      <c r="R15" s="35"/>
      <c r="S15" s="34">
        <v>9</v>
      </c>
      <c r="T15" s="35"/>
      <c r="U15" s="34">
        <v>6</v>
      </c>
      <c r="V15" s="35"/>
      <c r="W15" s="34">
        <v>18</v>
      </c>
      <c r="X15" s="35"/>
      <c r="Y15" s="34">
        <v>6</v>
      </c>
      <c r="Z15" s="35"/>
      <c r="AA15" s="34"/>
      <c r="AB15" s="35"/>
      <c r="AC15" s="34">
        <v>2</v>
      </c>
      <c r="AD15" s="35"/>
      <c r="AE15" s="34">
        <v>6</v>
      </c>
      <c r="AF15" s="35"/>
      <c r="AG15" s="34"/>
      <c r="AH15" s="35"/>
      <c r="AI15" s="34">
        <v>7</v>
      </c>
      <c r="AJ15" s="35"/>
      <c r="AK15" s="34">
        <v>5</v>
      </c>
      <c r="AL15" s="35"/>
      <c r="AM15" s="34"/>
      <c r="AN15" s="35"/>
      <c r="AO15" s="34">
        <v>12</v>
      </c>
      <c r="AP15" s="35"/>
      <c r="AQ15" s="34">
        <v>14</v>
      </c>
      <c r="AR15" s="35"/>
      <c r="AS15" s="34">
        <v>14</v>
      </c>
      <c r="AT15" s="35"/>
      <c r="AU15" s="34">
        <v>5</v>
      </c>
      <c r="AV15" s="35"/>
      <c r="AW15" s="34">
        <v>10</v>
      </c>
      <c r="AX15" s="35"/>
      <c r="AY15" s="34">
        <v>30</v>
      </c>
      <c r="AZ15" s="35"/>
      <c r="BA15" s="34"/>
      <c r="BB15" s="35"/>
      <c r="BC15" s="34">
        <v>24</v>
      </c>
      <c r="BD15" s="35"/>
      <c r="BE15" s="34">
        <v>8</v>
      </c>
      <c r="BF15" s="35"/>
      <c r="BG15" s="34">
        <v>2</v>
      </c>
      <c r="BH15" s="35"/>
      <c r="BI15" s="34">
        <v>9</v>
      </c>
      <c r="BJ15" s="35"/>
      <c r="BK15" s="34">
        <v>2</v>
      </c>
      <c r="BL15" s="35"/>
      <c r="BM15" s="34">
        <v>6</v>
      </c>
      <c r="BN15" s="35"/>
      <c r="BO15" s="34">
        <v>7</v>
      </c>
      <c r="BP15" s="35"/>
      <c r="BQ15" s="34">
        <v>7</v>
      </c>
      <c r="BR15" s="35"/>
      <c r="BS15" s="34"/>
      <c r="BT15" s="35"/>
      <c r="BU15" s="34">
        <v>6</v>
      </c>
      <c r="BV15" s="35"/>
      <c r="BW15" s="34">
        <v>33</v>
      </c>
      <c r="BX15" s="35"/>
      <c r="BY15" s="34">
        <v>3</v>
      </c>
      <c r="BZ15" s="35"/>
      <c r="CA15" s="34">
        <v>12</v>
      </c>
      <c r="CB15" s="35"/>
      <c r="CC15" s="34">
        <v>4</v>
      </c>
      <c r="CD15" s="35"/>
      <c r="CE15" s="34">
        <v>5</v>
      </c>
      <c r="CF15" s="35"/>
      <c r="CG15" s="34">
        <v>4</v>
      </c>
      <c r="CH15" s="35"/>
      <c r="CI15" s="34">
        <v>16</v>
      </c>
      <c r="CJ15" s="35"/>
      <c r="CK15" s="34">
        <v>35</v>
      </c>
      <c r="CL15" s="35"/>
      <c r="CM15" s="34">
        <v>25</v>
      </c>
      <c r="CN15" s="35"/>
      <c r="CO15" s="34">
        <v>5</v>
      </c>
      <c r="CP15" s="35"/>
      <c r="CQ15" s="34">
        <v>1</v>
      </c>
      <c r="CR15" s="35"/>
      <c r="CS15" s="34">
        <v>14</v>
      </c>
      <c r="CT15" s="35"/>
      <c r="CU15" s="34">
        <v>5</v>
      </c>
      <c r="CV15" s="35"/>
      <c r="CW15" s="34">
        <v>1</v>
      </c>
      <c r="CX15" s="35"/>
      <c r="CY15" s="34">
        <v>25</v>
      </c>
      <c r="CZ15" s="35"/>
      <c r="DA15" s="34">
        <v>12</v>
      </c>
      <c r="DB15" s="35"/>
      <c r="DC15" s="34">
        <v>14</v>
      </c>
      <c r="DD15" s="35"/>
      <c r="DE15" s="34">
        <v>4</v>
      </c>
      <c r="DF15" s="35"/>
      <c r="DG15" s="34">
        <v>16</v>
      </c>
      <c r="DH15" s="35"/>
      <c r="DI15" s="34">
        <v>3</v>
      </c>
      <c r="DJ15" s="35"/>
      <c r="DK15" s="34">
        <v>2</v>
      </c>
      <c r="DL15" s="35"/>
      <c r="DM15" s="34">
        <v>7</v>
      </c>
      <c r="DN15" s="35"/>
      <c r="DO15" s="34">
        <v>7</v>
      </c>
      <c r="DP15" s="35"/>
      <c r="DQ15" s="34"/>
      <c r="DR15" s="35"/>
      <c r="DS15" s="34">
        <v>3</v>
      </c>
      <c r="DT15" s="35"/>
      <c r="DU15" s="34">
        <v>1</v>
      </c>
      <c r="DV15" s="35"/>
      <c r="DW15" s="34">
        <v>9</v>
      </c>
      <c r="DX15" s="35"/>
      <c r="DY15" s="34">
        <v>13</v>
      </c>
      <c r="DZ15" s="35"/>
      <c r="EA15" s="34">
        <v>4</v>
      </c>
      <c r="EB15" s="35"/>
      <c r="EC15" s="34">
        <v>4</v>
      </c>
      <c r="ED15" s="35"/>
      <c r="EE15" s="34"/>
      <c r="EF15" s="35"/>
      <c r="EG15" s="34">
        <f t="shared" si="0"/>
        <v>582</v>
      </c>
      <c r="EH15" s="35">
        <f t="shared" si="1"/>
        <v>0</v>
      </c>
      <c r="EI15" s="34"/>
      <c r="EJ15" s="35"/>
      <c r="EK15" s="34"/>
      <c r="EL15" s="35"/>
      <c r="EM15" s="34"/>
      <c r="EN15" s="35"/>
    </row>
    <row r="16" spans="1:144" ht="15.75" customHeight="1" x14ac:dyDescent="0.2">
      <c r="A16" s="132"/>
      <c r="B16" s="33" t="s">
        <v>198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>
        <v>1</v>
      </c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>
        <v>2</v>
      </c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>
        <v>10</v>
      </c>
      <c r="DR16" s="35"/>
      <c r="DS16" s="34"/>
      <c r="DT16" s="35"/>
      <c r="DU16" s="34"/>
      <c r="DV16" s="35"/>
      <c r="DW16" s="34"/>
      <c r="DX16" s="35"/>
      <c r="DY16" s="34"/>
      <c r="DZ16" s="35"/>
      <c r="EA16" s="34"/>
      <c r="EB16" s="35"/>
      <c r="EC16" s="34"/>
      <c r="ED16" s="35"/>
      <c r="EE16" s="34"/>
      <c r="EF16" s="35"/>
      <c r="EG16" s="34">
        <f t="shared" si="0"/>
        <v>13</v>
      </c>
      <c r="EH16" s="35">
        <f t="shared" si="1"/>
        <v>0</v>
      </c>
      <c r="EI16" s="34"/>
      <c r="EJ16" s="35"/>
      <c r="EK16" s="34"/>
      <c r="EL16" s="35"/>
      <c r="EM16" s="34"/>
      <c r="EN16" s="35"/>
    </row>
    <row r="17" spans="1:14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34"/>
      <c r="DV17" s="35"/>
      <c r="DW17" s="34"/>
      <c r="DX17" s="35"/>
      <c r="DY17" s="34"/>
      <c r="DZ17" s="35"/>
      <c r="EA17" s="34"/>
      <c r="EB17" s="35"/>
      <c r="EC17" s="34"/>
      <c r="ED17" s="35"/>
      <c r="EE17" s="34"/>
      <c r="EF17" s="35"/>
      <c r="EG17" s="34">
        <f t="shared" si="0"/>
        <v>0</v>
      </c>
      <c r="EH17" s="35">
        <f t="shared" si="1"/>
        <v>0</v>
      </c>
      <c r="EI17" s="34"/>
      <c r="EJ17" s="35"/>
      <c r="EK17" s="34"/>
      <c r="EL17" s="35"/>
      <c r="EM17" s="34"/>
      <c r="EN17" s="35"/>
    </row>
    <row r="18" spans="1:144" ht="15.75" customHeight="1" x14ac:dyDescent="0.2">
      <c r="A18" s="132"/>
      <c r="B18" s="33" t="s">
        <v>115</v>
      </c>
      <c r="C18" s="34"/>
      <c r="D18" s="35"/>
      <c r="E18" s="34">
        <v>2</v>
      </c>
      <c r="F18" s="35"/>
      <c r="G18" s="34">
        <v>1</v>
      </c>
      <c r="H18" s="35"/>
      <c r="I18" s="34">
        <v>1</v>
      </c>
      <c r="J18" s="35"/>
      <c r="K18" s="34"/>
      <c r="L18" s="35"/>
      <c r="M18" s="34">
        <v>1</v>
      </c>
      <c r="N18" s="35"/>
      <c r="O18" s="34"/>
      <c r="P18" s="35"/>
      <c r="Q18" s="34">
        <v>1</v>
      </c>
      <c r="R18" s="35"/>
      <c r="S18" s="34">
        <v>2</v>
      </c>
      <c r="T18" s="35"/>
      <c r="U18" s="34">
        <v>4</v>
      </c>
      <c r="V18" s="35"/>
      <c r="W18" s="34">
        <v>1</v>
      </c>
      <c r="X18" s="35"/>
      <c r="Y18" s="34"/>
      <c r="Z18" s="35"/>
      <c r="AA18" s="34">
        <v>1</v>
      </c>
      <c r="AB18" s="35"/>
      <c r="AC18" s="34"/>
      <c r="AD18" s="35"/>
      <c r="AE18" s="34"/>
      <c r="AF18" s="35"/>
      <c r="AG18" s="34"/>
      <c r="AH18" s="35"/>
      <c r="AI18" s="34"/>
      <c r="AJ18" s="35"/>
      <c r="AK18" s="34">
        <v>1</v>
      </c>
      <c r="AL18" s="35"/>
      <c r="AM18" s="34"/>
      <c r="AN18" s="35"/>
      <c r="AO18" s="34">
        <v>2</v>
      </c>
      <c r="AP18" s="35"/>
      <c r="AQ18" s="34"/>
      <c r="AR18" s="35"/>
      <c r="AS18" s="34"/>
      <c r="AT18" s="35"/>
      <c r="AU18" s="34"/>
      <c r="AV18" s="35"/>
      <c r="AW18" s="34"/>
      <c r="AX18" s="35"/>
      <c r="AY18" s="34">
        <v>3</v>
      </c>
      <c r="AZ18" s="35"/>
      <c r="BA18" s="34">
        <v>1</v>
      </c>
      <c r="BB18" s="35"/>
      <c r="BC18" s="34">
        <v>1</v>
      </c>
      <c r="BD18" s="35"/>
      <c r="BE18" s="34">
        <v>2</v>
      </c>
      <c r="BF18" s="35"/>
      <c r="BG18" s="34"/>
      <c r="BH18" s="35"/>
      <c r="BI18" s="34">
        <v>2</v>
      </c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>
        <v>1</v>
      </c>
      <c r="BV18" s="35"/>
      <c r="BW18" s="34"/>
      <c r="BX18" s="35"/>
      <c r="BY18" s="34">
        <v>1</v>
      </c>
      <c r="BZ18" s="35"/>
      <c r="CA18" s="34">
        <v>2</v>
      </c>
      <c r="CB18" s="35"/>
      <c r="CC18" s="34">
        <v>1</v>
      </c>
      <c r="CD18" s="35"/>
      <c r="CE18" s="34"/>
      <c r="CF18" s="35"/>
      <c r="CG18" s="34">
        <v>3</v>
      </c>
      <c r="CH18" s="35"/>
      <c r="CI18" s="34"/>
      <c r="CJ18" s="35"/>
      <c r="CK18" s="34">
        <v>5</v>
      </c>
      <c r="CL18" s="35"/>
      <c r="CM18" s="34">
        <v>2</v>
      </c>
      <c r="CN18" s="35"/>
      <c r="CO18" s="34">
        <v>3</v>
      </c>
      <c r="CP18" s="35"/>
      <c r="CQ18" s="34">
        <v>5</v>
      </c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>
        <v>1</v>
      </c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34"/>
      <c r="DV18" s="35"/>
      <c r="DW18" s="34">
        <v>1</v>
      </c>
      <c r="DX18" s="35"/>
      <c r="DY18" s="34"/>
      <c r="DZ18" s="35"/>
      <c r="EA18" s="34">
        <v>1</v>
      </c>
      <c r="EB18" s="35"/>
      <c r="EC18" s="34"/>
      <c r="ED18" s="35"/>
      <c r="EE18" s="34"/>
      <c r="EF18" s="35"/>
      <c r="EG18" s="34">
        <f t="shared" si="0"/>
        <v>52</v>
      </c>
      <c r="EH18" s="35">
        <f t="shared" si="1"/>
        <v>0</v>
      </c>
      <c r="EI18" s="34"/>
      <c r="EJ18" s="35"/>
      <c r="EK18" s="34"/>
      <c r="EL18" s="35"/>
      <c r="EM18" s="34"/>
      <c r="EN18" s="35"/>
    </row>
    <row r="19" spans="1:144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34"/>
      <c r="DV19" s="35"/>
      <c r="DW19" s="34"/>
      <c r="DX19" s="35"/>
      <c r="DY19" s="34"/>
      <c r="DZ19" s="35"/>
      <c r="EA19" s="34"/>
      <c r="EB19" s="35"/>
      <c r="EC19" s="34"/>
      <c r="ED19" s="35"/>
      <c r="EE19" s="34"/>
      <c r="EF19" s="35"/>
      <c r="EG19" s="34">
        <f t="shared" si="0"/>
        <v>0</v>
      </c>
      <c r="EH19" s="35">
        <f t="shared" si="1"/>
        <v>0</v>
      </c>
      <c r="EI19" s="34"/>
      <c r="EJ19" s="35"/>
      <c r="EK19" s="34"/>
      <c r="EL19" s="35"/>
      <c r="EM19" s="34"/>
      <c r="EN19" s="35"/>
    </row>
    <row r="20" spans="1:144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>
        <v>1</v>
      </c>
      <c r="BB20" s="35"/>
      <c r="BC20" s="34">
        <v>1</v>
      </c>
      <c r="BD20" s="35"/>
      <c r="BE20" s="34"/>
      <c r="BF20" s="35"/>
      <c r="BG20" s="34"/>
      <c r="BH20" s="35"/>
      <c r="BI20" s="34"/>
      <c r="BJ20" s="35"/>
      <c r="BK20" s="34">
        <v>1</v>
      </c>
      <c r="BL20" s="35"/>
      <c r="BM20" s="34"/>
      <c r="BN20" s="35"/>
      <c r="BO20" s="34">
        <v>1</v>
      </c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>
        <v>1</v>
      </c>
      <c r="CF20" s="35"/>
      <c r="CG20" s="34"/>
      <c r="CH20" s="35"/>
      <c r="CI20" s="34"/>
      <c r="CJ20" s="35"/>
      <c r="CK20" s="34"/>
      <c r="CL20" s="35"/>
      <c r="CM20" s="34"/>
      <c r="CN20" s="35"/>
      <c r="CO20" s="34">
        <v>1</v>
      </c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34"/>
      <c r="DV20" s="35"/>
      <c r="DW20" s="34"/>
      <c r="DX20" s="35"/>
      <c r="DY20" s="34"/>
      <c r="DZ20" s="35"/>
      <c r="EA20" s="34">
        <v>2</v>
      </c>
      <c r="EB20" s="35"/>
      <c r="EC20" s="34"/>
      <c r="ED20" s="35"/>
      <c r="EE20" s="34"/>
      <c r="EF20" s="35"/>
      <c r="EG20" s="34">
        <f t="shared" si="0"/>
        <v>8</v>
      </c>
      <c r="EH20" s="35">
        <f t="shared" si="1"/>
        <v>0</v>
      </c>
      <c r="EI20" s="34"/>
      <c r="EJ20" s="35"/>
      <c r="EK20" s="34"/>
      <c r="EL20" s="35"/>
      <c r="EM20" s="34"/>
      <c r="EN20" s="35"/>
    </row>
    <row r="21" spans="1:14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>
        <v>1</v>
      </c>
      <c r="N21" s="35"/>
      <c r="O21" s="34"/>
      <c r="P21" s="35"/>
      <c r="Q21" s="34"/>
      <c r="R21" s="35"/>
      <c r="S21" s="34"/>
      <c r="T21" s="35"/>
      <c r="U21" s="34">
        <v>2</v>
      </c>
      <c r="V21" s="35">
        <v>1</v>
      </c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>
        <v>3</v>
      </c>
      <c r="AL21" s="35"/>
      <c r="AM21" s="34"/>
      <c r="AN21" s="35"/>
      <c r="AO21" s="34"/>
      <c r="AP21" s="35"/>
      <c r="AQ21" s="34"/>
      <c r="AR21" s="35"/>
      <c r="AS21" s="34">
        <v>4</v>
      </c>
      <c r="AT21" s="35"/>
      <c r="AU21" s="34"/>
      <c r="AV21" s="35"/>
      <c r="AW21" s="34"/>
      <c r="AX21" s="35"/>
      <c r="AY21" s="34"/>
      <c r="AZ21" s="35"/>
      <c r="BA21" s="34">
        <v>4</v>
      </c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>
        <v>2</v>
      </c>
      <c r="BR21" s="35"/>
      <c r="BS21" s="34"/>
      <c r="BT21" s="35"/>
      <c r="BU21" s="34"/>
      <c r="BV21" s="35"/>
      <c r="BW21" s="34"/>
      <c r="BX21" s="35"/>
      <c r="BY21" s="34"/>
      <c r="BZ21" s="35"/>
      <c r="CA21" s="34">
        <v>1</v>
      </c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>
        <v>5</v>
      </c>
      <c r="CP21" s="35"/>
      <c r="CQ21" s="34">
        <v>1</v>
      </c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>
        <v>1</v>
      </c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34"/>
      <c r="DV21" s="35"/>
      <c r="DW21" s="34"/>
      <c r="DX21" s="35"/>
      <c r="DY21" s="34"/>
      <c r="DZ21" s="35"/>
      <c r="EA21" s="34"/>
      <c r="EB21" s="35"/>
      <c r="EC21" s="34"/>
      <c r="ED21" s="35"/>
      <c r="EE21" s="34"/>
      <c r="EF21" s="35"/>
      <c r="EG21" s="34">
        <f t="shared" si="0"/>
        <v>24</v>
      </c>
      <c r="EH21" s="35">
        <f t="shared" si="1"/>
        <v>1</v>
      </c>
      <c r="EI21" s="34"/>
      <c r="EJ21" s="35"/>
      <c r="EK21" s="34"/>
      <c r="EL21" s="35"/>
      <c r="EM21" s="34"/>
      <c r="EN21" s="35"/>
    </row>
    <row r="22" spans="1:14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>
        <v>1</v>
      </c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>
        <v>1</v>
      </c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34"/>
      <c r="DV22" s="35"/>
      <c r="DW22" s="34"/>
      <c r="DX22" s="35"/>
      <c r="DY22" s="34"/>
      <c r="DZ22" s="35"/>
      <c r="EA22" s="34"/>
      <c r="EB22" s="35"/>
      <c r="EC22" s="34"/>
      <c r="ED22" s="35"/>
      <c r="EE22" s="34"/>
      <c r="EF22" s="35"/>
      <c r="EG22" s="34">
        <f t="shared" si="0"/>
        <v>2</v>
      </c>
      <c r="EH22" s="35">
        <f t="shared" si="1"/>
        <v>0</v>
      </c>
      <c r="EI22" s="34"/>
      <c r="EJ22" s="35"/>
      <c r="EK22" s="34"/>
      <c r="EL22" s="35"/>
      <c r="EM22" s="34"/>
      <c r="EN22" s="35"/>
    </row>
    <row r="23" spans="1:14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>
        <v>1</v>
      </c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34"/>
      <c r="DV23" s="35"/>
      <c r="DW23" s="34"/>
      <c r="DX23" s="35"/>
      <c r="DY23" s="34"/>
      <c r="DZ23" s="35"/>
      <c r="EA23" s="34"/>
      <c r="EB23" s="35"/>
      <c r="EC23" s="34"/>
      <c r="ED23" s="35"/>
      <c r="EE23" s="34"/>
      <c r="EF23" s="35"/>
      <c r="EG23" s="34">
        <f t="shared" si="0"/>
        <v>1</v>
      </c>
      <c r="EH23" s="35">
        <f t="shared" si="1"/>
        <v>0</v>
      </c>
      <c r="EI23" s="34"/>
      <c r="EJ23" s="35"/>
      <c r="EK23" s="34"/>
      <c r="EL23" s="35"/>
      <c r="EM23" s="34"/>
      <c r="EN23" s="35"/>
    </row>
    <row r="24" spans="1:144" ht="15.75" customHeight="1" x14ac:dyDescent="0.2">
      <c r="A24" s="132"/>
      <c r="B24" s="33" t="s">
        <v>121</v>
      </c>
      <c r="C24" s="34"/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34"/>
      <c r="DV24" s="35"/>
      <c r="DW24" s="34"/>
      <c r="DX24" s="35"/>
      <c r="DY24" s="34"/>
      <c r="DZ24" s="35"/>
      <c r="EA24" s="34"/>
      <c r="EB24" s="35"/>
      <c r="EC24" s="34"/>
      <c r="ED24" s="35"/>
      <c r="EE24" s="34"/>
      <c r="EF24" s="35"/>
      <c r="EG24" s="34">
        <f t="shared" si="0"/>
        <v>0</v>
      </c>
      <c r="EH24" s="35">
        <f t="shared" si="1"/>
        <v>0</v>
      </c>
      <c r="EI24" s="34"/>
      <c r="EJ24" s="35"/>
      <c r="EK24" s="34"/>
      <c r="EL24" s="35"/>
      <c r="EM24" s="34"/>
      <c r="EN24" s="35"/>
    </row>
    <row r="25" spans="1:144" ht="15.75" customHeight="1" x14ac:dyDescent="0.2">
      <c r="A25" s="132"/>
      <c r="B25" s="33" t="s">
        <v>122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>
        <v>1</v>
      </c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34"/>
      <c r="DV25" s="35"/>
      <c r="DW25" s="34"/>
      <c r="DX25" s="35"/>
      <c r="DY25" s="34"/>
      <c r="DZ25" s="35"/>
      <c r="EA25" s="34"/>
      <c r="EB25" s="35"/>
      <c r="EC25" s="34"/>
      <c r="ED25" s="35"/>
      <c r="EE25" s="34"/>
      <c r="EF25" s="35"/>
      <c r="EG25" s="34">
        <f t="shared" si="0"/>
        <v>1</v>
      </c>
      <c r="EH25" s="35">
        <f t="shared" si="1"/>
        <v>0</v>
      </c>
      <c r="EI25" s="34"/>
      <c r="EJ25" s="35"/>
      <c r="EK25" s="34"/>
      <c r="EL25" s="35"/>
      <c r="EM25" s="34"/>
      <c r="EN25" s="35"/>
    </row>
    <row r="26" spans="1:14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/>
      <c r="BL26" s="38"/>
      <c r="BM26" s="37"/>
      <c r="BN26" s="38"/>
      <c r="BO26" s="37"/>
      <c r="BP26" s="38"/>
      <c r="BQ26" s="37"/>
      <c r="BR26" s="38"/>
      <c r="BS26" s="37"/>
      <c r="BT26" s="38"/>
      <c r="BU26" s="37"/>
      <c r="BV26" s="38"/>
      <c r="BW26" s="37"/>
      <c r="BX26" s="38"/>
      <c r="BY26" s="37"/>
      <c r="BZ26" s="38"/>
      <c r="CA26" s="37"/>
      <c r="CB26" s="38"/>
      <c r="CC26" s="37"/>
      <c r="CD26" s="38"/>
      <c r="CE26" s="37"/>
      <c r="CF26" s="38"/>
      <c r="CG26" s="37"/>
      <c r="CH26" s="38"/>
      <c r="CI26" s="37"/>
      <c r="CJ26" s="38"/>
      <c r="CK26" s="37"/>
      <c r="CL26" s="38"/>
      <c r="CM26" s="37"/>
      <c r="CN26" s="38"/>
      <c r="CO26" s="37"/>
      <c r="CP26" s="38"/>
      <c r="CQ26" s="37"/>
      <c r="CR26" s="38"/>
      <c r="CS26" s="37"/>
      <c r="CT26" s="38"/>
      <c r="CU26" s="37"/>
      <c r="CV26" s="38"/>
      <c r="CW26" s="37"/>
      <c r="CX26" s="38"/>
      <c r="CY26" s="37"/>
      <c r="CZ26" s="38"/>
      <c r="DA26" s="37"/>
      <c r="DB26" s="38"/>
      <c r="DC26" s="37"/>
      <c r="DD26" s="38"/>
      <c r="DE26" s="37"/>
      <c r="DF26" s="38"/>
      <c r="DG26" s="37"/>
      <c r="DH26" s="38"/>
      <c r="DI26" s="37"/>
      <c r="DJ26" s="38"/>
      <c r="DK26" s="37"/>
      <c r="DL26" s="38"/>
      <c r="DM26" s="37"/>
      <c r="DN26" s="38"/>
      <c r="DO26" s="37"/>
      <c r="DP26" s="38"/>
      <c r="DQ26" s="37"/>
      <c r="DR26" s="38"/>
      <c r="DS26" s="37"/>
      <c r="DT26" s="38"/>
      <c r="DU26" s="37"/>
      <c r="DV26" s="38"/>
      <c r="DW26" s="37"/>
      <c r="DX26" s="38"/>
      <c r="DY26" s="37"/>
      <c r="DZ26" s="38"/>
      <c r="EA26" s="37"/>
      <c r="EB26" s="38"/>
      <c r="EC26" s="37"/>
      <c r="ED26" s="38"/>
      <c r="EE26" s="37"/>
      <c r="EF26" s="38"/>
      <c r="EG26" s="37">
        <f t="shared" si="0"/>
        <v>0</v>
      </c>
      <c r="EH26" s="38">
        <f t="shared" si="1"/>
        <v>0</v>
      </c>
      <c r="EI26" s="37"/>
      <c r="EJ26" s="38"/>
      <c r="EK26" s="37"/>
      <c r="EL26" s="38"/>
      <c r="EM26" s="37"/>
      <c r="EN26" s="38"/>
    </row>
    <row r="27" spans="1:14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/>
      <c r="BL27" s="41"/>
      <c r="BM27" s="40"/>
      <c r="BN27" s="41"/>
      <c r="BO27" s="40"/>
      <c r="BP27" s="41"/>
      <c r="BQ27" s="40"/>
      <c r="BR27" s="41"/>
      <c r="BS27" s="40"/>
      <c r="BT27" s="41"/>
      <c r="BU27" s="40"/>
      <c r="BV27" s="41"/>
      <c r="BW27" s="40"/>
      <c r="BX27" s="41"/>
      <c r="BY27" s="40"/>
      <c r="BZ27" s="41"/>
      <c r="CA27" s="40"/>
      <c r="CB27" s="41"/>
      <c r="CC27" s="40"/>
      <c r="CD27" s="41"/>
      <c r="CE27" s="40"/>
      <c r="CF27" s="41"/>
      <c r="CG27" s="40"/>
      <c r="CH27" s="41"/>
      <c r="CI27" s="40"/>
      <c r="CJ27" s="41"/>
      <c r="CK27" s="40"/>
      <c r="CL27" s="41"/>
      <c r="CM27" s="40"/>
      <c r="CN27" s="41"/>
      <c r="CO27" s="40"/>
      <c r="CP27" s="41"/>
      <c r="CQ27" s="40"/>
      <c r="CR27" s="41"/>
      <c r="CS27" s="40"/>
      <c r="CT27" s="41"/>
      <c r="CU27" s="40"/>
      <c r="CV27" s="41"/>
      <c r="CW27" s="40"/>
      <c r="CX27" s="41"/>
      <c r="CY27" s="40"/>
      <c r="CZ27" s="41"/>
      <c r="DA27" s="40"/>
      <c r="DB27" s="41"/>
      <c r="DC27" s="40"/>
      <c r="DD27" s="41"/>
      <c r="DE27" s="40"/>
      <c r="DF27" s="41"/>
      <c r="DG27" s="40"/>
      <c r="DH27" s="41"/>
      <c r="DI27" s="40"/>
      <c r="DJ27" s="41"/>
      <c r="DK27" s="40"/>
      <c r="DL27" s="41"/>
      <c r="DM27" s="40"/>
      <c r="DN27" s="41"/>
      <c r="DO27" s="40"/>
      <c r="DP27" s="41"/>
      <c r="DQ27" s="40"/>
      <c r="DR27" s="41"/>
      <c r="DS27" s="40"/>
      <c r="DT27" s="41"/>
      <c r="DU27" s="40"/>
      <c r="DV27" s="41"/>
      <c r="DW27" s="40"/>
      <c r="DX27" s="41"/>
      <c r="DY27" s="40"/>
      <c r="DZ27" s="41"/>
      <c r="EA27" s="40"/>
      <c r="EB27" s="41"/>
      <c r="EC27" s="40"/>
      <c r="ED27" s="41"/>
      <c r="EE27" s="40"/>
      <c r="EF27" s="41"/>
      <c r="EG27" s="40">
        <f t="shared" si="0"/>
        <v>0</v>
      </c>
      <c r="EH27" s="41">
        <f t="shared" si="1"/>
        <v>0</v>
      </c>
      <c r="EI27" s="40"/>
      <c r="EJ27" s="41"/>
      <c r="EK27" s="40"/>
      <c r="EL27" s="41"/>
      <c r="EM27" s="40"/>
      <c r="EN27" s="41"/>
    </row>
    <row r="28" spans="1:14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>
        <v>7</v>
      </c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>
        <v>1</v>
      </c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>
        <v>7</v>
      </c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34"/>
      <c r="DV28" s="35"/>
      <c r="DW28" s="34"/>
      <c r="DX28" s="35"/>
      <c r="DY28" s="34"/>
      <c r="DZ28" s="35"/>
      <c r="EA28" s="34"/>
      <c r="EB28" s="35"/>
      <c r="EC28" s="34"/>
      <c r="ED28" s="35"/>
      <c r="EE28" s="34"/>
      <c r="EF28" s="35"/>
      <c r="EG28" s="34">
        <f t="shared" si="0"/>
        <v>15</v>
      </c>
      <c r="EH28" s="35">
        <f t="shared" si="1"/>
        <v>0</v>
      </c>
      <c r="EI28" s="34"/>
      <c r="EJ28" s="35"/>
      <c r="EK28" s="34"/>
      <c r="EL28" s="35"/>
      <c r="EM28" s="34"/>
      <c r="EN28" s="35"/>
    </row>
    <row r="29" spans="1:14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34"/>
      <c r="DV29" s="35"/>
      <c r="DW29" s="34"/>
      <c r="DX29" s="35"/>
      <c r="DY29" s="34"/>
      <c r="DZ29" s="35"/>
      <c r="EA29" s="34"/>
      <c r="EB29" s="35"/>
      <c r="EC29" s="34"/>
      <c r="ED29" s="35"/>
      <c r="EE29" s="34"/>
      <c r="EF29" s="35"/>
      <c r="EG29" s="34">
        <f t="shared" si="0"/>
        <v>0</v>
      </c>
      <c r="EH29" s="35">
        <f t="shared" si="1"/>
        <v>0</v>
      </c>
      <c r="EI29" s="34"/>
      <c r="EJ29" s="35"/>
      <c r="EK29" s="34"/>
      <c r="EL29" s="35"/>
      <c r="EM29" s="34"/>
      <c r="EN29" s="35"/>
    </row>
    <row r="30" spans="1:14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>
        <v>1</v>
      </c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34"/>
      <c r="DV30" s="35"/>
      <c r="DW30" s="34"/>
      <c r="DX30" s="35"/>
      <c r="DY30" s="34"/>
      <c r="DZ30" s="35"/>
      <c r="EA30" s="34"/>
      <c r="EB30" s="35"/>
      <c r="EC30" s="34"/>
      <c r="ED30" s="35"/>
      <c r="EE30" s="34"/>
      <c r="EF30" s="35"/>
      <c r="EG30" s="34">
        <f t="shared" si="0"/>
        <v>1</v>
      </c>
      <c r="EH30" s="35">
        <f t="shared" si="1"/>
        <v>0</v>
      </c>
      <c r="EI30" s="34"/>
      <c r="EJ30" s="35"/>
      <c r="EK30" s="34"/>
      <c r="EL30" s="35"/>
      <c r="EM30" s="34"/>
      <c r="EN30" s="35"/>
    </row>
    <row r="31" spans="1:14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>
        <v>5</v>
      </c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34"/>
      <c r="DV31" s="35"/>
      <c r="DW31" s="34"/>
      <c r="DX31" s="35"/>
      <c r="DY31" s="34"/>
      <c r="DZ31" s="35"/>
      <c r="EA31" s="34"/>
      <c r="EB31" s="35"/>
      <c r="EC31" s="34"/>
      <c r="ED31" s="35"/>
      <c r="EE31" s="34"/>
      <c r="EF31" s="35"/>
      <c r="EG31" s="34">
        <f t="shared" si="0"/>
        <v>5</v>
      </c>
      <c r="EH31" s="35">
        <f t="shared" si="1"/>
        <v>0</v>
      </c>
      <c r="EI31" s="34"/>
      <c r="EJ31" s="35"/>
      <c r="EK31" s="34"/>
      <c r="EL31" s="35"/>
      <c r="EM31" s="34"/>
      <c r="EN31" s="35"/>
    </row>
    <row r="32" spans="1:14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34"/>
      <c r="DV32" s="35"/>
      <c r="DW32" s="34"/>
      <c r="DX32" s="35"/>
      <c r="DY32" s="34"/>
      <c r="DZ32" s="35"/>
      <c r="EA32" s="34"/>
      <c r="EB32" s="35"/>
      <c r="EC32" s="34"/>
      <c r="ED32" s="35"/>
      <c r="EE32" s="34"/>
      <c r="EF32" s="35"/>
      <c r="EG32" s="34">
        <f t="shared" si="0"/>
        <v>0</v>
      </c>
      <c r="EH32" s="35">
        <f t="shared" si="1"/>
        <v>0</v>
      </c>
      <c r="EI32" s="34"/>
      <c r="EJ32" s="35"/>
      <c r="EK32" s="34"/>
      <c r="EL32" s="35"/>
      <c r="EM32" s="34"/>
      <c r="EN32" s="35"/>
    </row>
    <row r="33" spans="1:14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>
        <v>1</v>
      </c>
      <c r="AV33" s="35"/>
      <c r="AW33" s="34"/>
      <c r="AX33" s="35"/>
      <c r="AY33" s="34">
        <v>1</v>
      </c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>
        <v>1</v>
      </c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34"/>
      <c r="DV33" s="35"/>
      <c r="DW33" s="34"/>
      <c r="DX33" s="35"/>
      <c r="DY33" s="34"/>
      <c r="DZ33" s="35"/>
      <c r="EA33" s="34"/>
      <c r="EB33" s="35"/>
      <c r="EC33" s="34"/>
      <c r="ED33" s="35"/>
      <c r="EE33" s="34"/>
      <c r="EF33" s="35"/>
      <c r="EG33" s="34">
        <f t="shared" si="0"/>
        <v>3</v>
      </c>
      <c r="EH33" s="35">
        <f t="shared" si="1"/>
        <v>0</v>
      </c>
      <c r="EI33" s="34"/>
      <c r="EJ33" s="35"/>
      <c r="EK33" s="34"/>
      <c r="EL33" s="35"/>
      <c r="EM33" s="34"/>
      <c r="EN33" s="35"/>
    </row>
    <row r="34" spans="1:14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>
        <v>2</v>
      </c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  <c r="CC34" s="37"/>
      <c r="CD34" s="38"/>
      <c r="CE34" s="37"/>
      <c r="CF34" s="38"/>
      <c r="CG34" s="37"/>
      <c r="CH34" s="38"/>
      <c r="CI34" s="37"/>
      <c r="CJ34" s="38"/>
      <c r="CK34" s="37"/>
      <c r="CL34" s="38"/>
      <c r="CM34" s="37"/>
      <c r="CN34" s="38"/>
      <c r="CO34" s="37"/>
      <c r="CP34" s="38"/>
      <c r="CQ34" s="37"/>
      <c r="CR34" s="38"/>
      <c r="CS34" s="37"/>
      <c r="CT34" s="38"/>
      <c r="CU34" s="37"/>
      <c r="CV34" s="38"/>
      <c r="CW34" s="37"/>
      <c r="CX34" s="38"/>
      <c r="CY34" s="37"/>
      <c r="CZ34" s="38"/>
      <c r="DA34" s="37"/>
      <c r="DB34" s="38"/>
      <c r="DC34" s="37">
        <v>1</v>
      </c>
      <c r="DD34" s="38"/>
      <c r="DE34" s="37"/>
      <c r="DF34" s="38"/>
      <c r="DG34" s="37"/>
      <c r="DH34" s="38"/>
      <c r="DI34" s="37"/>
      <c r="DJ34" s="38"/>
      <c r="DK34" s="37"/>
      <c r="DL34" s="38"/>
      <c r="DM34" s="37"/>
      <c r="DN34" s="38"/>
      <c r="DO34" s="37"/>
      <c r="DP34" s="38"/>
      <c r="DQ34" s="37"/>
      <c r="DR34" s="38"/>
      <c r="DS34" s="37"/>
      <c r="DT34" s="38"/>
      <c r="DU34" s="37"/>
      <c r="DV34" s="38"/>
      <c r="DW34" s="37"/>
      <c r="DX34" s="38"/>
      <c r="DY34" s="37"/>
      <c r="DZ34" s="38"/>
      <c r="EA34" s="37"/>
      <c r="EB34" s="38"/>
      <c r="EC34" s="37"/>
      <c r="ED34" s="38"/>
      <c r="EE34" s="37"/>
      <c r="EF34" s="38"/>
      <c r="EG34" s="37">
        <f t="shared" si="0"/>
        <v>3</v>
      </c>
      <c r="EH34" s="38">
        <f t="shared" si="1"/>
        <v>0</v>
      </c>
      <c r="EI34" s="37"/>
      <c r="EJ34" s="38"/>
      <c r="EK34" s="37"/>
      <c r="EL34" s="38"/>
      <c r="EM34" s="37"/>
      <c r="EN34" s="38"/>
    </row>
    <row r="35" spans="1:144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34"/>
      <c r="DV35" s="35"/>
      <c r="DW35" s="34"/>
      <c r="DX35" s="35"/>
      <c r="DY35" s="34"/>
      <c r="DZ35" s="35"/>
      <c r="EA35" s="34"/>
      <c r="EB35" s="35"/>
      <c r="EC35" s="34"/>
      <c r="ED35" s="35"/>
      <c r="EE35" s="34"/>
      <c r="EF35" s="35"/>
      <c r="EG35" s="34">
        <f t="shared" si="0"/>
        <v>0</v>
      </c>
      <c r="EH35" s="35">
        <f t="shared" si="1"/>
        <v>0</v>
      </c>
      <c r="EI35" s="40"/>
      <c r="EJ35" s="41"/>
      <c r="EK35" s="40"/>
      <c r="EL35" s="41"/>
      <c r="EM35" s="40"/>
      <c r="EN35" s="41"/>
    </row>
    <row r="36" spans="1:144" ht="15.75" customHeight="1" x14ac:dyDescent="0.2">
      <c r="A36" s="132"/>
      <c r="B36" s="56" t="s">
        <v>155</v>
      </c>
      <c r="C36" s="34">
        <v>1</v>
      </c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34"/>
      <c r="DV36" s="35"/>
      <c r="DW36" s="34"/>
      <c r="DX36" s="35"/>
      <c r="DY36" s="34"/>
      <c r="DZ36" s="35"/>
      <c r="EA36" s="34"/>
      <c r="EB36" s="35"/>
      <c r="EC36" s="34"/>
      <c r="ED36" s="35"/>
      <c r="EE36" s="34"/>
      <c r="EF36" s="35"/>
      <c r="EG36" s="34">
        <f t="shared" si="0"/>
        <v>1</v>
      </c>
      <c r="EH36" s="35">
        <f t="shared" si="1"/>
        <v>0</v>
      </c>
      <c r="EI36" s="34"/>
      <c r="EJ36" s="35"/>
      <c r="EK36" s="34"/>
      <c r="EL36" s="35"/>
      <c r="EM36" s="34"/>
      <c r="EN36" s="35"/>
    </row>
    <row r="37" spans="1:144" ht="15.75" customHeight="1" x14ac:dyDescent="0.2">
      <c r="A37" s="132"/>
      <c r="B37" s="56" t="s">
        <v>157</v>
      </c>
      <c r="C37" s="34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34"/>
      <c r="DV37" s="35"/>
      <c r="DW37" s="34"/>
      <c r="DX37" s="35"/>
      <c r="DY37" s="34"/>
      <c r="DZ37" s="35"/>
      <c r="EA37" s="34"/>
      <c r="EB37" s="35"/>
      <c r="EC37" s="34"/>
      <c r="ED37" s="35"/>
      <c r="EE37" s="34"/>
      <c r="EF37" s="35"/>
      <c r="EG37" s="34">
        <f t="shared" si="0"/>
        <v>0</v>
      </c>
      <c r="EH37" s="35">
        <f t="shared" si="1"/>
        <v>0</v>
      </c>
      <c r="EI37" s="34"/>
      <c r="EJ37" s="35"/>
      <c r="EK37" s="34"/>
      <c r="EL37" s="35"/>
      <c r="EM37" s="34"/>
      <c r="EN37" s="35"/>
    </row>
    <row r="38" spans="1:144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34"/>
      <c r="DV38" s="35"/>
      <c r="DW38" s="34"/>
      <c r="DX38" s="35"/>
      <c r="DY38" s="34"/>
      <c r="DZ38" s="35"/>
      <c r="EA38" s="34"/>
      <c r="EB38" s="35"/>
      <c r="EC38" s="34"/>
      <c r="ED38" s="35"/>
      <c r="EE38" s="34"/>
      <c r="EF38" s="35"/>
      <c r="EG38" s="34">
        <f t="shared" si="0"/>
        <v>0</v>
      </c>
      <c r="EH38" s="35">
        <f t="shared" si="1"/>
        <v>0</v>
      </c>
      <c r="EI38" s="34"/>
      <c r="EJ38" s="35"/>
      <c r="EK38" s="34"/>
      <c r="EL38" s="35"/>
      <c r="EM38" s="34"/>
      <c r="EN38" s="35"/>
    </row>
    <row r="39" spans="1:144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34"/>
      <c r="DV39" s="35"/>
      <c r="DW39" s="34"/>
      <c r="DX39" s="35"/>
      <c r="DY39" s="34"/>
      <c r="DZ39" s="35"/>
      <c r="EA39" s="34"/>
      <c r="EB39" s="35"/>
      <c r="EC39" s="34"/>
      <c r="ED39" s="35"/>
      <c r="EE39" s="34"/>
      <c r="EF39" s="35"/>
      <c r="EG39" s="34">
        <f t="shared" si="0"/>
        <v>0</v>
      </c>
      <c r="EH39" s="35">
        <f t="shared" si="1"/>
        <v>0</v>
      </c>
      <c r="EI39" s="34"/>
      <c r="EJ39" s="35"/>
      <c r="EK39" s="34"/>
      <c r="EL39" s="35"/>
      <c r="EM39" s="34"/>
      <c r="EN39" s="35"/>
    </row>
    <row r="40" spans="1:144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>
        <v>1</v>
      </c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34"/>
      <c r="DV40" s="35"/>
      <c r="DW40" s="34"/>
      <c r="DX40" s="35"/>
      <c r="DY40" s="34"/>
      <c r="DZ40" s="35"/>
      <c r="EA40" s="34"/>
      <c r="EB40" s="35"/>
      <c r="EC40" s="34"/>
      <c r="ED40" s="35"/>
      <c r="EE40" s="34"/>
      <c r="EF40" s="35"/>
      <c r="EG40" s="34">
        <f t="shared" si="0"/>
        <v>1</v>
      </c>
      <c r="EH40" s="35">
        <f t="shared" si="1"/>
        <v>0</v>
      </c>
      <c r="EI40" s="34"/>
      <c r="EJ40" s="35"/>
      <c r="EK40" s="34"/>
      <c r="EL40" s="35"/>
      <c r="EM40" s="34"/>
      <c r="EN40" s="35"/>
    </row>
    <row r="41" spans="1:144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34"/>
      <c r="DV41" s="35"/>
      <c r="DW41" s="34"/>
      <c r="DX41" s="35"/>
      <c r="DY41" s="34"/>
      <c r="DZ41" s="35"/>
      <c r="EA41" s="34"/>
      <c r="EB41" s="35"/>
      <c r="EC41" s="34"/>
      <c r="ED41" s="35"/>
      <c r="EE41" s="34"/>
      <c r="EF41" s="35"/>
      <c r="EG41" s="34">
        <f t="shared" si="0"/>
        <v>0</v>
      </c>
      <c r="EH41" s="35">
        <f t="shared" si="1"/>
        <v>0</v>
      </c>
      <c r="EI41" s="34"/>
      <c r="EJ41" s="35"/>
      <c r="EK41" s="34"/>
      <c r="EL41" s="35"/>
      <c r="EM41" s="34"/>
      <c r="EN41" s="35"/>
    </row>
    <row r="42" spans="1:144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>
        <v>1</v>
      </c>
      <c r="DT42" s="35"/>
      <c r="DU42" s="34"/>
      <c r="DV42" s="35"/>
      <c r="DW42" s="34"/>
      <c r="DX42" s="35"/>
      <c r="DY42" s="34"/>
      <c r="DZ42" s="35"/>
      <c r="EA42" s="34"/>
      <c r="EB42" s="35"/>
      <c r="EC42" s="34"/>
      <c r="ED42" s="35"/>
      <c r="EE42" s="34"/>
      <c r="EF42" s="35"/>
      <c r="EG42" s="34">
        <f t="shared" si="0"/>
        <v>1</v>
      </c>
      <c r="EH42" s="35">
        <f t="shared" si="1"/>
        <v>0</v>
      </c>
      <c r="EI42" s="34"/>
      <c r="EJ42" s="35"/>
      <c r="EK42" s="34"/>
      <c r="EL42" s="35"/>
      <c r="EM42" s="34"/>
      <c r="EN42" s="35"/>
    </row>
    <row r="43" spans="1:144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34"/>
      <c r="DV43" s="35"/>
      <c r="DW43" s="34"/>
      <c r="DX43" s="35"/>
      <c r="DY43" s="34"/>
      <c r="DZ43" s="35"/>
      <c r="EA43" s="34"/>
      <c r="EB43" s="35"/>
      <c r="EC43" s="34"/>
      <c r="ED43" s="35"/>
      <c r="EE43" s="34"/>
      <c r="EF43" s="35"/>
      <c r="EG43" s="34">
        <f t="shared" si="0"/>
        <v>0</v>
      </c>
      <c r="EH43" s="35">
        <f t="shared" si="1"/>
        <v>0</v>
      </c>
      <c r="EI43" s="34"/>
      <c r="EJ43" s="35"/>
      <c r="EK43" s="34"/>
      <c r="EL43" s="35"/>
      <c r="EM43" s="34"/>
      <c r="EN43" s="35"/>
    </row>
    <row r="44" spans="1:144" ht="15.75" customHeight="1" x14ac:dyDescent="0.2">
      <c r="A44" s="133"/>
      <c r="B44" s="68" t="s">
        <v>148</v>
      </c>
      <c r="C44" s="34"/>
      <c r="D44" s="35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>
        <v>2</v>
      </c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34"/>
      <c r="DV44" s="35"/>
      <c r="DW44" s="34"/>
      <c r="DX44" s="35"/>
      <c r="DY44" s="34"/>
      <c r="DZ44" s="35"/>
      <c r="EA44" s="34"/>
      <c r="EB44" s="35"/>
      <c r="EC44" s="34"/>
      <c r="ED44" s="35"/>
      <c r="EE44" s="34"/>
      <c r="EF44" s="35"/>
      <c r="EG44" s="34">
        <f t="shared" si="0"/>
        <v>2</v>
      </c>
      <c r="EH44" s="35">
        <f t="shared" si="1"/>
        <v>0</v>
      </c>
      <c r="EI44" s="34"/>
      <c r="EJ44" s="35"/>
      <c r="EK44" s="34"/>
      <c r="EL44" s="35"/>
      <c r="EM44" s="34"/>
      <c r="EN44" s="35"/>
    </row>
    <row r="45" spans="1:144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34"/>
      <c r="DV45" s="35"/>
      <c r="DW45" s="34"/>
      <c r="DX45" s="35"/>
      <c r="DY45" s="34"/>
      <c r="DZ45" s="35"/>
      <c r="EA45" s="34"/>
      <c r="EB45" s="35"/>
      <c r="EC45" s="34"/>
      <c r="ED45" s="35"/>
      <c r="EE45" s="34"/>
      <c r="EF45" s="35"/>
      <c r="EG45" s="34">
        <f t="shared" si="0"/>
        <v>0</v>
      </c>
      <c r="EH45" s="35">
        <f t="shared" si="1"/>
        <v>0</v>
      </c>
    </row>
    <row r="46" spans="1:144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34"/>
      <c r="DV46" s="35"/>
      <c r="DW46" s="34"/>
      <c r="DX46" s="35"/>
      <c r="DY46" s="34"/>
      <c r="DZ46" s="35"/>
      <c r="EA46" s="34"/>
      <c r="EB46" s="35"/>
      <c r="EC46" s="34"/>
      <c r="ED46" s="35"/>
      <c r="EE46" s="34"/>
      <c r="EF46" s="35"/>
      <c r="EG46" s="34">
        <f t="shared" si="0"/>
        <v>0</v>
      </c>
      <c r="EH46" s="35">
        <f t="shared" si="1"/>
        <v>0</v>
      </c>
    </row>
    <row r="47" spans="1:144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34"/>
      <c r="DV47" s="35"/>
      <c r="DW47" s="34"/>
      <c r="DX47" s="35"/>
      <c r="DY47" s="34"/>
      <c r="DZ47" s="35"/>
      <c r="EA47" s="34"/>
      <c r="EB47" s="35"/>
      <c r="EC47" s="34"/>
      <c r="ED47" s="35"/>
      <c r="EE47" s="34"/>
      <c r="EF47" s="35"/>
      <c r="EG47" s="34">
        <f t="shared" si="0"/>
        <v>0</v>
      </c>
      <c r="EH47" s="35">
        <f t="shared" si="1"/>
        <v>0</v>
      </c>
    </row>
    <row r="48" spans="1:144" ht="15.75" customHeight="1" x14ac:dyDescent="0.2">
      <c r="B48" s="33" t="s">
        <v>175</v>
      </c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34"/>
      <c r="DV48" s="35"/>
      <c r="DW48" s="34"/>
      <c r="DX48" s="35"/>
      <c r="DY48" s="34"/>
      <c r="DZ48" s="35"/>
      <c r="EA48" s="34"/>
      <c r="EB48" s="35"/>
      <c r="EC48" s="34"/>
      <c r="ED48" s="35"/>
      <c r="EE48" s="34"/>
      <c r="EF48" s="35"/>
      <c r="EG48" s="34">
        <f t="shared" si="0"/>
        <v>0</v>
      </c>
      <c r="EH48" s="35">
        <f t="shared" si="1"/>
        <v>0</v>
      </c>
    </row>
    <row r="49" spans="2:138" ht="15.75" customHeight="1" x14ac:dyDescent="0.2">
      <c r="B49" s="74" t="s">
        <v>199</v>
      </c>
      <c r="C49" s="40"/>
      <c r="D49" s="41"/>
      <c r="E49" s="40">
        <v>1</v>
      </c>
      <c r="F49" s="41"/>
      <c r="G49" s="40"/>
      <c r="H49" s="41"/>
      <c r="I49" s="40"/>
      <c r="J49" s="41"/>
      <c r="K49" s="40"/>
      <c r="L49" s="41"/>
      <c r="M49" s="40"/>
      <c r="N49" s="41"/>
      <c r="O49" s="40"/>
      <c r="P49" s="41"/>
      <c r="Q49" s="40"/>
      <c r="R49" s="41"/>
      <c r="S49" s="40"/>
      <c r="T49" s="41"/>
      <c r="U49" s="40"/>
      <c r="V49" s="41"/>
      <c r="W49" s="40"/>
      <c r="X49" s="41"/>
      <c r="Y49" s="40"/>
      <c r="Z49" s="41"/>
      <c r="AA49" s="40"/>
      <c r="AB49" s="41"/>
      <c r="AC49" s="40"/>
      <c r="AD49" s="41"/>
      <c r="AE49" s="40"/>
      <c r="AF49" s="41"/>
      <c r="AG49" s="40"/>
      <c r="AH49" s="41"/>
      <c r="AI49" s="40"/>
      <c r="AJ49" s="41"/>
      <c r="AK49" s="40"/>
      <c r="AL49" s="41"/>
      <c r="AM49" s="40"/>
      <c r="AN49" s="41"/>
      <c r="AO49" s="40"/>
      <c r="AP49" s="41"/>
      <c r="AQ49" s="40">
        <v>1</v>
      </c>
      <c r="AR49" s="41"/>
      <c r="AS49" s="40"/>
      <c r="AT49" s="41"/>
      <c r="AU49" s="40"/>
      <c r="AV49" s="41"/>
      <c r="AW49" s="40"/>
      <c r="AX49" s="41"/>
      <c r="AY49" s="40"/>
      <c r="AZ49" s="41"/>
      <c r="BA49" s="40"/>
      <c r="BB49" s="41"/>
      <c r="BC49" s="40"/>
      <c r="BD49" s="41"/>
      <c r="BE49" s="40"/>
      <c r="BF49" s="41"/>
      <c r="BG49" s="40"/>
      <c r="BH49" s="41"/>
      <c r="BI49" s="40"/>
      <c r="BJ49" s="41"/>
      <c r="BK49" s="40"/>
      <c r="BL49" s="41"/>
      <c r="BM49" s="40"/>
      <c r="BN49" s="41"/>
      <c r="BO49" s="40"/>
      <c r="BP49" s="41"/>
      <c r="BQ49" s="40"/>
      <c r="BR49" s="41"/>
      <c r="BS49" s="40"/>
      <c r="BT49" s="41"/>
      <c r="BU49" s="40"/>
      <c r="BV49" s="41"/>
      <c r="BW49" s="40"/>
      <c r="BX49" s="41"/>
      <c r="BY49" s="40"/>
      <c r="BZ49" s="41"/>
      <c r="CA49" s="40"/>
      <c r="CB49" s="41"/>
      <c r="CC49" s="40"/>
      <c r="CD49" s="41"/>
      <c r="CE49" s="40"/>
      <c r="CF49" s="41"/>
      <c r="CG49" s="40"/>
      <c r="CH49" s="41"/>
      <c r="CI49" s="40"/>
      <c r="CJ49" s="41"/>
      <c r="CK49" s="40"/>
      <c r="CL49" s="41"/>
      <c r="CM49" s="40"/>
      <c r="CN49" s="41"/>
      <c r="CO49" s="40"/>
      <c r="CP49" s="41"/>
      <c r="CQ49" s="40"/>
      <c r="CR49" s="41"/>
      <c r="CS49" s="40"/>
      <c r="CT49" s="41"/>
      <c r="CU49" s="40"/>
      <c r="CV49" s="41"/>
      <c r="CW49" s="40"/>
      <c r="CX49" s="41"/>
      <c r="CY49" s="40"/>
      <c r="CZ49" s="41"/>
      <c r="DA49" s="40"/>
      <c r="DB49" s="41"/>
      <c r="DC49" s="40"/>
      <c r="DD49" s="41"/>
      <c r="DE49" s="40">
        <v>1</v>
      </c>
      <c r="DF49" s="41"/>
      <c r="DG49" s="40">
        <v>1</v>
      </c>
      <c r="DH49" s="41"/>
      <c r="DI49" s="40"/>
      <c r="DJ49" s="41"/>
      <c r="DK49" s="40"/>
      <c r="DL49" s="41"/>
      <c r="DM49" s="40">
        <v>1</v>
      </c>
      <c r="DN49" s="41"/>
      <c r="DO49" s="40"/>
      <c r="DP49" s="41"/>
      <c r="DQ49" s="40"/>
      <c r="DR49" s="41"/>
      <c r="DS49" s="40"/>
      <c r="DT49" s="41"/>
      <c r="DU49" s="40"/>
      <c r="DV49" s="41"/>
      <c r="DW49" s="40"/>
      <c r="DX49" s="41"/>
      <c r="DY49" s="40">
        <v>1</v>
      </c>
      <c r="DZ49" s="41"/>
      <c r="EA49" s="40"/>
      <c r="EB49" s="41"/>
      <c r="EC49" s="40"/>
      <c r="ED49" s="41"/>
      <c r="EE49" s="40"/>
      <c r="EF49" s="41"/>
      <c r="EG49" s="40">
        <f t="shared" si="0"/>
        <v>6</v>
      </c>
      <c r="EH49" s="41">
        <f t="shared" si="1"/>
        <v>0</v>
      </c>
    </row>
    <row r="50" spans="2:138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>
        <v>1</v>
      </c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>
        <v>1</v>
      </c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34"/>
      <c r="DV50" s="35"/>
      <c r="DW50" s="34"/>
      <c r="DX50" s="35"/>
      <c r="DY50" s="34"/>
      <c r="DZ50" s="35"/>
      <c r="EA50" s="34"/>
      <c r="EB50" s="35"/>
      <c r="EC50" s="34"/>
      <c r="ED50" s="35"/>
      <c r="EE50" s="34"/>
      <c r="EF50" s="35"/>
      <c r="EG50" s="34">
        <f t="shared" si="0"/>
        <v>2</v>
      </c>
      <c r="EH50" s="35">
        <f t="shared" si="1"/>
        <v>0</v>
      </c>
    </row>
    <row r="51" spans="2:138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>
        <v>1</v>
      </c>
      <c r="DR51" s="35"/>
      <c r="DS51" s="34"/>
      <c r="DT51" s="35"/>
      <c r="DU51" s="34"/>
      <c r="DV51" s="35"/>
      <c r="DW51" s="34"/>
      <c r="DX51" s="35"/>
      <c r="DY51" s="34"/>
      <c r="DZ51" s="35"/>
      <c r="EA51" s="34"/>
      <c r="EB51" s="35"/>
      <c r="EC51" s="34"/>
      <c r="ED51" s="35"/>
      <c r="EE51" s="34"/>
      <c r="EF51" s="35"/>
      <c r="EG51" s="34">
        <f t="shared" si="0"/>
        <v>1</v>
      </c>
      <c r="EH51" s="35">
        <f t="shared" si="1"/>
        <v>0</v>
      </c>
    </row>
    <row r="52" spans="2:138" ht="15.75" customHeight="1" x14ac:dyDescent="0.2">
      <c r="B52" s="33" t="s">
        <v>202</v>
      </c>
      <c r="C52" s="34"/>
      <c r="D52" s="35"/>
      <c r="E52" s="34">
        <v>1</v>
      </c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34"/>
      <c r="DV52" s="35"/>
      <c r="DW52" s="34"/>
      <c r="DX52" s="35"/>
      <c r="DY52" s="34">
        <v>1</v>
      </c>
      <c r="DZ52" s="35"/>
      <c r="EA52" s="34"/>
      <c r="EB52" s="35"/>
      <c r="EC52" s="34"/>
      <c r="ED52" s="35"/>
      <c r="EE52" s="34"/>
      <c r="EF52" s="35"/>
      <c r="EG52" s="34">
        <f t="shared" si="0"/>
        <v>2</v>
      </c>
      <c r="EH52" s="35">
        <f t="shared" si="1"/>
        <v>0</v>
      </c>
    </row>
    <row r="53" spans="2:138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>
        <v>1</v>
      </c>
      <c r="DP53" s="35"/>
      <c r="DQ53" s="34"/>
      <c r="DR53" s="35"/>
      <c r="DS53" s="34"/>
      <c r="DT53" s="35"/>
      <c r="DU53" s="34"/>
      <c r="DV53" s="35"/>
      <c r="DW53" s="34"/>
      <c r="DX53" s="35"/>
      <c r="DY53" s="34"/>
      <c r="DZ53" s="35"/>
      <c r="EA53" s="34"/>
      <c r="EB53" s="35"/>
      <c r="EC53" s="34"/>
      <c r="ED53" s="35"/>
      <c r="EE53" s="34"/>
      <c r="EF53" s="35"/>
      <c r="EG53" s="34">
        <f t="shared" si="0"/>
        <v>1</v>
      </c>
      <c r="EH53" s="35">
        <f t="shared" si="1"/>
        <v>0</v>
      </c>
    </row>
    <row r="54" spans="2:138" ht="15.75" customHeight="1" x14ac:dyDescent="0.2"/>
    <row r="55" spans="2:138" ht="15.75" customHeight="1" x14ac:dyDescent="0.2"/>
    <row r="56" spans="2:138" ht="15.75" customHeight="1" x14ac:dyDescent="0.2"/>
    <row r="57" spans="2:138" ht="15.75" customHeight="1" x14ac:dyDescent="0.2"/>
    <row r="58" spans="2:138" ht="15.75" customHeight="1" x14ac:dyDescent="0.2"/>
    <row r="59" spans="2:138" ht="15.75" customHeight="1" x14ac:dyDescent="0.2"/>
    <row r="60" spans="2:138" ht="15.75" customHeight="1" x14ac:dyDescent="0.2"/>
    <row r="61" spans="2:138" ht="15.75" customHeight="1" x14ac:dyDescent="0.2"/>
    <row r="62" spans="2:138" ht="15.75" customHeight="1" x14ac:dyDescent="0.2"/>
    <row r="63" spans="2:138" ht="15.75" customHeight="1" x14ac:dyDescent="0.2"/>
    <row r="64" spans="2:13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75">
    <mergeCell ref="AE2:AF2"/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BC2:BD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CA2:CB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Y2:CZ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DW2:DX2"/>
    <mergeCell ref="DA2:DB2"/>
    <mergeCell ref="DC2:DD2"/>
    <mergeCell ref="DE2:DF2"/>
    <mergeCell ref="DG2:DH2"/>
    <mergeCell ref="DI2:DJ2"/>
    <mergeCell ref="DK2:DL2"/>
    <mergeCell ref="EK2:EL2"/>
    <mergeCell ref="EM2:EN2"/>
    <mergeCell ref="A4:A26"/>
    <mergeCell ref="A27:A34"/>
    <mergeCell ref="A35:A44"/>
    <mergeCell ref="DY2:DZ2"/>
    <mergeCell ref="EA2:EB2"/>
    <mergeCell ref="EC2:ED2"/>
    <mergeCell ref="EE2:EF2"/>
    <mergeCell ref="EG2:EH2"/>
    <mergeCell ref="EI2:EJ2"/>
    <mergeCell ref="DM2:DN2"/>
    <mergeCell ref="DO2:DP2"/>
    <mergeCell ref="DQ2:DR2"/>
    <mergeCell ref="DS2:DT2"/>
    <mergeCell ref="DU2:DV2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8FD7-F56D-4FF7-8B3C-AB0667054730}">
  <sheetPr>
    <outlinePr summaryBelow="0" summaryRight="0"/>
  </sheetPr>
  <dimension ref="A1:BL1001"/>
  <sheetViews>
    <sheetView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BK4" sqref="BK4:BL61"/>
    </sheetView>
  </sheetViews>
  <sheetFormatPr defaultColWidth="12.5703125" defaultRowHeight="15" customHeight="1" x14ac:dyDescent="0.2"/>
  <cols>
    <col min="1" max="1" width="3.28515625" style="23" customWidth="1"/>
    <col min="2" max="2" width="40.140625" style="23" customWidth="1"/>
    <col min="3" max="62" width="6.85546875" style="23" customWidth="1"/>
    <col min="63" max="16384" width="12.5703125" style="23"/>
  </cols>
  <sheetData>
    <row r="1" spans="1:64" ht="15.75" customHeight="1" x14ac:dyDescent="0.25">
      <c r="A1" s="21"/>
      <c r="B1" s="22" t="s">
        <v>0</v>
      </c>
      <c r="C1" s="142" t="s">
        <v>83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4" ht="15.75" customHeight="1" x14ac:dyDescent="0.2">
      <c r="A2" s="24"/>
      <c r="B2" s="25"/>
      <c r="C2" s="122" t="s">
        <v>1</v>
      </c>
      <c r="D2" s="123"/>
      <c r="E2" s="122" t="s">
        <v>2</v>
      </c>
      <c r="F2" s="123"/>
      <c r="G2" s="122" t="s">
        <v>3</v>
      </c>
      <c r="H2" s="123"/>
      <c r="I2" s="122" t="s">
        <v>4</v>
      </c>
      <c r="J2" s="123"/>
      <c r="K2" s="122" t="s">
        <v>5</v>
      </c>
      <c r="L2" s="123"/>
      <c r="M2" s="122" t="s">
        <v>6</v>
      </c>
      <c r="N2" s="123"/>
      <c r="O2" s="122" t="s">
        <v>7</v>
      </c>
      <c r="P2" s="123"/>
      <c r="Q2" s="122" t="s">
        <v>8</v>
      </c>
      <c r="R2" s="123"/>
      <c r="S2" s="122" t="s">
        <v>9</v>
      </c>
      <c r="T2" s="123"/>
      <c r="U2" s="122" t="s">
        <v>10</v>
      </c>
      <c r="V2" s="123"/>
      <c r="W2" s="122" t="s">
        <v>11</v>
      </c>
      <c r="X2" s="123"/>
      <c r="Y2" s="122" t="s">
        <v>12</v>
      </c>
      <c r="Z2" s="123"/>
      <c r="AA2" s="122" t="s">
        <v>13</v>
      </c>
      <c r="AB2" s="123"/>
      <c r="AC2" s="122" t="s">
        <v>14</v>
      </c>
      <c r="AD2" s="123"/>
      <c r="AE2" s="122" t="s">
        <v>15</v>
      </c>
      <c r="AF2" s="123"/>
      <c r="AG2" s="122" t="s">
        <v>16</v>
      </c>
      <c r="AH2" s="123"/>
      <c r="AI2" s="122" t="s">
        <v>17</v>
      </c>
      <c r="AJ2" s="123"/>
      <c r="AK2" s="122" t="s">
        <v>18</v>
      </c>
      <c r="AL2" s="123"/>
      <c r="AM2" s="122" t="s">
        <v>19</v>
      </c>
      <c r="AN2" s="123"/>
      <c r="AO2" s="122" t="s">
        <v>20</v>
      </c>
      <c r="AP2" s="123"/>
      <c r="AQ2" s="122" t="s">
        <v>21</v>
      </c>
      <c r="AR2" s="123"/>
      <c r="AS2" s="122" t="s">
        <v>22</v>
      </c>
      <c r="AT2" s="123"/>
      <c r="AU2" s="122" t="s">
        <v>23</v>
      </c>
      <c r="AV2" s="123"/>
      <c r="AW2" s="122" t="s">
        <v>24</v>
      </c>
      <c r="AX2" s="123"/>
      <c r="AY2" s="122" t="s">
        <v>25</v>
      </c>
      <c r="AZ2" s="123"/>
      <c r="BA2" s="122" t="s">
        <v>26</v>
      </c>
      <c r="BB2" s="123"/>
      <c r="BC2" s="122" t="s">
        <v>27</v>
      </c>
      <c r="BD2" s="123"/>
      <c r="BE2" s="122" t="s">
        <v>28</v>
      </c>
      <c r="BF2" s="123"/>
      <c r="BG2" s="122" t="s">
        <v>29</v>
      </c>
      <c r="BH2" s="123"/>
      <c r="BI2" s="122" t="s">
        <v>30</v>
      </c>
      <c r="BJ2" s="123"/>
      <c r="BK2" s="122" t="s">
        <v>82</v>
      </c>
      <c r="BL2" s="123"/>
    </row>
    <row r="3" spans="1:64" ht="53.25" customHeight="1" thickBot="1" x14ac:dyDescent="0.25">
      <c r="A3" s="26"/>
      <c r="B3" s="27" t="s">
        <v>100</v>
      </c>
      <c r="C3" s="28" t="s">
        <v>32</v>
      </c>
      <c r="D3" s="29" t="s">
        <v>33</v>
      </c>
      <c r="E3" s="28" t="s">
        <v>32</v>
      </c>
      <c r="F3" s="29" t="s">
        <v>33</v>
      </c>
      <c r="G3" s="28" t="s">
        <v>32</v>
      </c>
      <c r="H3" s="29" t="s">
        <v>33</v>
      </c>
      <c r="I3" s="28" t="s">
        <v>32</v>
      </c>
      <c r="J3" s="29" t="s">
        <v>33</v>
      </c>
      <c r="K3" s="28" t="s">
        <v>32</v>
      </c>
      <c r="L3" s="29" t="s">
        <v>33</v>
      </c>
      <c r="M3" s="28" t="s">
        <v>32</v>
      </c>
      <c r="N3" s="29" t="s">
        <v>33</v>
      </c>
      <c r="O3" s="28" t="s">
        <v>32</v>
      </c>
      <c r="P3" s="29" t="s">
        <v>33</v>
      </c>
      <c r="Q3" s="28" t="s">
        <v>32</v>
      </c>
      <c r="R3" s="29" t="s">
        <v>33</v>
      </c>
      <c r="S3" s="28" t="s">
        <v>32</v>
      </c>
      <c r="T3" s="29" t="s">
        <v>33</v>
      </c>
      <c r="U3" s="28" t="s">
        <v>32</v>
      </c>
      <c r="V3" s="29" t="s">
        <v>33</v>
      </c>
      <c r="W3" s="28" t="s">
        <v>32</v>
      </c>
      <c r="X3" s="29" t="s">
        <v>33</v>
      </c>
      <c r="Y3" s="28" t="s">
        <v>32</v>
      </c>
      <c r="Z3" s="29" t="s">
        <v>33</v>
      </c>
      <c r="AA3" s="28" t="s">
        <v>32</v>
      </c>
      <c r="AB3" s="29" t="s">
        <v>33</v>
      </c>
      <c r="AC3" s="28" t="s">
        <v>32</v>
      </c>
      <c r="AD3" s="29" t="s">
        <v>33</v>
      </c>
      <c r="AE3" s="28" t="s">
        <v>32</v>
      </c>
      <c r="AF3" s="29" t="s">
        <v>33</v>
      </c>
      <c r="AG3" s="28" t="s">
        <v>32</v>
      </c>
      <c r="AH3" s="29" t="s">
        <v>33</v>
      </c>
      <c r="AI3" s="28" t="s">
        <v>32</v>
      </c>
      <c r="AJ3" s="29" t="s">
        <v>33</v>
      </c>
      <c r="AK3" s="28" t="s">
        <v>32</v>
      </c>
      <c r="AL3" s="29" t="s">
        <v>33</v>
      </c>
      <c r="AM3" s="28" t="s">
        <v>32</v>
      </c>
      <c r="AN3" s="29" t="s">
        <v>33</v>
      </c>
      <c r="AO3" s="28" t="s">
        <v>32</v>
      </c>
      <c r="AP3" s="29" t="s">
        <v>33</v>
      </c>
      <c r="AQ3" s="28" t="s">
        <v>32</v>
      </c>
      <c r="AR3" s="29" t="s">
        <v>33</v>
      </c>
      <c r="AS3" s="28" t="s">
        <v>32</v>
      </c>
      <c r="AT3" s="29" t="s">
        <v>33</v>
      </c>
      <c r="AU3" s="28" t="s">
        <v>32</v>
      </c>
      <c r="AV3" s="29" t="s">
        <v>33</v>
      </c>
      <c r="AW3" s="28" t="s">
        <v>32</v>
      </c>
      <c r="AX3" s="29" t="s">
        <v>33</v>
      </c>
      <c r="AY3" s="28" t="s">
        <v>32</v>
      </c>
      <c r="AZ3" s="29" t="s">
        <v>33</v>
      </c>
      <c r="BA3" s="28" t="s">
        <v>32</v>
      </c>
      <c r="BB3" s="29" t="s">
        <v>33</v>
      </c>
      <c r="BC3" s="28" t="s">
        <v>32</v>
      </c>
      <c r="BD3" s="29" t="s">
        <v>33</v>
      </c>
      <c r="BE3" s="28" t="s">
        <v>32</v>
      </c>
      <c r="BF3" s="29" t="s">
        <v>33</v>
      </c>
      <c r="BG3" s="28" t="s">
        <v>32</v>
      </c>
      <c r="BH3" s="29" t="s">
        <v>33</v>
      </c>
      <c r="BI3" s="28" t="s">
        <v>32</v>
      </c>
      <c r="BJ3" s="29" t="s">
        <v>33</v>
      </c>
      <c r="BK3" s="28" t="s">
        <v>32</v>
      </c>
      <c r="BL3" s="29" t="s">
        <v>33</v>
      </c>
    </row>
    <row r="4" spans="1:64" ht="15.75" customHeight="1" x14ac:dyDescent="0.2">
      <c r="A4" s="124" t="s">
        <v>34</v>
      </c>
      <c r="B4" s="30" t="s">
        <v>101</v>
      </c>
      <c r="C4" s="31">
        <v>5</v>
      </c>
      <c r="D4" s="32"/>
      <c r="E4" s="31"/>
      <c r="F4" s="32"/>
      <c r="G4" s="31">
        <v>1</v>
      </c>
      <c r="H4" s="32"/>
      <c r="I4" s="31"/>
      <c r="J4" s="32"/>
      <c r="K4" s="31"/>
      <c r="L4" s="32"/>
      <c r="M4" s="31"/>
      <c r="N4" s="32"/>
      <c r="O4" s="31">
        <v>1</v>
      </c>
      <c r="P4" s="32"/>
      <c r="Q4" s="31"/>
      <c r="R4" s="32"/>
      <c r="S4" s="31">
        <v>1</v>
      </c>
      <c r="T4" s="32"/>
      <c r="U4" s="31">
        <v>1</v>
      </c>
      <c r="V4" s="32"/>
      <c r="W4" s="31"/>
      <c r="X4" s="32"/>
      <c r="Y4" s="31"/>
      <c r="Z4" s="32"/>
      <c r="AA4" s="31"/>
      <c r="AB4" s="32"/>
      <c r="AC4" s="31"/>
      <c r="AD4" s="32"/>
      <c r="AE4" s="31">
        <v>4</v>
      </c>
      <c r="AF4" s="32"/>
      <c r="AG4" s="31"/>
      <c r="AH4" s="32"/>
      <c r="AI4" s="31"/>
      <c r="AJ4" s="32"/>
      <c r="AK4" s="31"/>
      <c r="AL4" s="32"/>
      <c r="AM4" s="31">
        <v>1</v>
      </c>
      <c r="AN4" s="32"/>
      <c r="AO4" s="31">
        <v>11</v>
      </c>
      <c r="AP4" s="32"/>
      <c r="AQ4" s="31">
        <v>3</v>
      </c>
      <c r="AR4" s="32"/>
      <c r="AS4" s="31"/>
      <c r="AT4" s="32"/>
      <c r="AU4" s="31"/>
      <c r="AV4" s="32"/>
      <c r="AW4" s="31"/>
      <c r="AX4" s="32"/>
      <c r="AY4" s="31"/>
      <c r="AZ4" s="32"/>
      <c r="BA4" s="31"/>
      <c r="BB4" s="32"/>
      <c r="BC4" s="31"/>
      <c r="BD4" s="32"/>
      <c r="BE4" s="31"/>
      <c r="BF4" s="32"/>
      <c r="BG4" s="31"/>
      <c r="BH4" s="32"/>
      <c r="BI4" s="31"/>
      <c r="BJ4" s="32"/>
      <c r="BK4" s="31">
        <f>C4+E4+G4+I4+K4+M4+O4+Q4+S4+U4+W4+Y4+AA4+AC4+AE4+AG4+AI4+AK4+AM4+AO4+AQ4+AS4+AU4+AW4+AY4+BA4+BC4+BE4+BG4+BI4</f>
        <v>28</v>
      </c>
      <c r="BL4" s="32">
        <f>D4+F4+H4+J4+L4+N4+P4+R4+T4+V4+X4+Z4+AB4+AD4+AF4+AH4+AJ4+AL4+AN4+AP4+AR4+AT4+AV4+AX4+AZ4+BB4+BD4+BF4+BH4+BJ4</f>
        <v>0</v>
      </c>
    </row>
    <row r="5" spans="1:64" ht="15.75" customHeight="1" x14ac:dyDescent="0.2">
      <c r="A5" s="132"/>
      <c r="B5" s="33" t="s">
        <v>102</v>
      </c>
      <c r="C5" s="34"/>
      <c r="D5" s="35"/>
      <c r="E5" s="34"/>
      <c r="F5" s="35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  <c r="AS5" s="34"/>
      <c r="AT5" s="35"/>
      <c r="AU5" s="34"/>
      <c r="AV5" s="35"/>
      <c r="AW5" s="34"/>
      <c r="AX5" s="35"/>
      <c r="AY5" s="34"/>
      <c r="AZ5" s="35"/>
      <c r="BA5" s="34"/>
      <c r="BB5" s="35"/>
      <c r="BC5" s="34"/>
      <c r="BD5" s="35"/>
      <c r="BE5" s="34"/>
      <c r="BF5" s="35"/>
      <c r="BG5" s="34"/>
      <c r="BH5" s="35"/>
      <c r="BI5" s="34"/>
      <c r="BJ5" s="35"/>
      <c r="BK5" s="34">
        <f t="shared" ref="BK5:BK44" si="0">C5+E5+G5+I5+K5+M5+O5+Q5+S5+U5+W5+Y5+AA5+AC5+AE5+AG5+AI5+AK5+AM5+AO5+AQ5+AS5+AU5+AW5+AY5+BA5+BC5+BE5+BG5+BI5</f>
        <v>0</v>
      </c>
      <c r="BL5" s="35">
        <f t="shared" ref="BL5:BL44" si="1">D5+F5+H5+J5+L5+N5+P5+R5+T5+V5+X5+Z5+AB5+AD5+AF5+AH5+AJ5+AL5+AN5+AP5+AR5+AT5+AV5+AX5+AZ5+BB5+BD5+BF5+BH5+BJ5</f>
        <v>0</v>
      </c>
    </row>
    <row r="6" spans="1:64" ht="15.75" customHeight="1" x14ac:dyDescent="0.2">
      <c r="A6" s="132"/>
      <c r="B6" s="33" t="s">
        <v>103</v>
      </c>
      <c r="C6" s="34"/>
      <c r="D6" s="35">
        <v>3</v>
      </c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>
        <v>3</v>
      </c>
      <c r="V6" s="35"/>
      <c r="W6" s="34">
        <v>1</v>
      </c>
      <c r="X6" s="35"/>
      <c r="Y6" s="34"/>
      <c r="Z6" s="35"/>
      <c r="AA6" s="34"/>
      <c r="AB6" s="35"/>
      <c r="AC6" s="34"/>
      <c r="AD6" s="35"/>
      <c r="AE6" s="34">
        <v>6</v>
      </c>
      <c r="AF6" s="35"/>
      <c r="AG6" s="34"/>
      <c r="AH6" s="35"/>
      <c r="AI6" s="34">
        <v>1</v>
      </c>
      <c r="AJ6" s="35"/>
      <c r="AK6" s="34"/>
      <c r="AL6" s="35"/>
      <c r="AM6" s="34"/>
      <c r="AN6" s="35"/>
      <c r="AO6" s="34"/>
      <c r="AP6" s="35"/>
      <c r="AQ6" s="34">
        <v>2</v>
      </c>
      <c r="AR6" s="35"/>
      <c r="AS6" s="34"/>
      <c r="AT6" s="35"/>
      <c r="AU6" s="34"/>
      <c r="AV6" s="35"/>
      <c r="AW6" s="34"/>
      <c r="AX6" s="35"/>
      <c r="AY6" s="34"/>
      <c r="AZ6" s="35"/>
      <c r="BA6" s="34"/>
      <c r="BB6" s="35"/>
      <c r="BC6" s="34"/>
      <c r="BD6" s="35"/>
      <c r="BE6" s="34"/>
      <c r="BF6" s="35"/>
      <c r="BG6" s="34"/>
      <c r="BH6" s="35"/>
      <c r="BI6" s="34"/>
      <c r="BJ6" s="35"/>
      <c r="BK6" s="34">
        <f t="shared" si="0"/>
        <v>13</v>
      </c>
      <c r="BL6" s="35">
        <f t="shared" si="1"/>
        <v>3</v>
      </c>
    </row>
    <row r="7" spans="1:64" ht="15.75" customHeight="1" x14ac:dyDescent="0.2">
      <c r="A7" s="132"/>
      <c r="B7" s="33" t="s">
        <v>104</v>
      </c>
      <c r="C7" s="34">
        <v>59</v>
      </c>
      <c r="D7" s="35"/>
      <c r="E7" s="34">
        <v>71</v>
      </c>
      <c r="F7" s="35"/>
      <c r="G7" s="34">
        <v>4</v>
      </c>
      <c r="H7" s="35"/>
      <c r="I7" s="34">
        <v>48</v>
      </c>
      <c r="J7" s="35"/>
      <c r="K7" s="34">
        <v>49</v>
      </c>
      <c r="L7" s="35"/>
      <c r="M7" s="34">
        <v>83</v>
      </c>
      <c r="N7" s="35"/>
      <c r="O7" s="34">
        <v>35</v>
      </c>
      <c r="P7" s="35"/>
      <c r="Q7" s="34">
        <v>90</v>
      </c>
      <c r="R7" s="35"/>
      <c r="S7" s="34">
        <v>75</v>
      </c>
      <c r="T7" s="35"/>
      <c r="U7" s="34">
        <v>87</v>
      </c>
      <c r="V7" s="35"/>
      <c r="W7" s="34">
        <v>93</v>
      </c>
      <c r="X7" s="35"/>
      <c r="Y7" s="34">
        <v>47</v>
      </c>
      <c r="Z7" s="35"/>
      <c r="AA7" s="34">
        <v>70</v>
      </c>
      <c r="AB7" s="35"/>
      <c r="AC7" s="34">
        <v>42</v>
      </c>
      <c r="AD7" s="35"/>
      <c r="AE7" s="34">
        <v>26</v>
      </c>
      <c r="AF7" s="35"/>
      <c r="AG7" s="34">
        <v>44</v>
      </c>
      <c r="AH7" s="35"/>
      <c r="AI7" s="34">
        <v>40</v>
      </c>
      <c r="AJ7" s="35"/>
      <c r="AK7" s="34">
        <v>76</v>
      </c>
      <c r="AL7" s="35"/>
      <c r="AM7" s="34">
        <v>32</v>
      </c>
      <c r="AN7" s="35"/>
      <c r="AO7" s="34">
        <v>39</v>
      </c>
      <c r="AP7" s="35"/>
      <c r="AQ7" s="34">
        <v>27</v>
      </c>
      <c r="AR7" s="35">
        <v>2</v>
      </c>
      <c r="AS7" s="34">
        <v>61</v>
      </c>
      <c r="AT7" s="35"/>
      <c r="AU7" s="34"/>
      <c r="AV7" s="35"/>
      <c r="AW7" s="34"/>
      <c r="AX7" s="35"/>
      <c r="AY7" s="34"/>
      <c r="AZ7" s="35"/>
      <c r="BA7" s="34"/>
      <c r="BB7" s="35"/>
      <c r="BC7" s="34"/>
      <c r="BD7" s="35"/>
      <c r="BE7" s="34"/>
      <c r="BF7" s="35"/>
      <c r="BG7" s="34"/>
      <c r="BH7" s="35"/>
      <c r="BI7" s="34"/>
      <c r="BJ7" s="35"/>
      <c r="BK7" s="34">
        <f t="shared" si="0"/>
        <v>1198</v>
      </c>
      <c r="BL7" s="35">
        <f t="shared" si="1"/>
        <v>2</v>
      </c>
    </row>
    <row r="8" spans="1:64" ht="15.75" customHeight="1" x14ac:dyDescent="0.2">
      <c r="A8" s="132"/>
      <c r="B8" s="33" t="s">
        <v>105</v>
      </c>
      <c r="C8" s="34">
        <v>2</v>
      </c>
      <c r="D8" s="35"/>
      <c r="E8" s="34">
        <v>1</v>
      </c>
      <c r="F8" s="35"/>
      <c r="G8" s="34">
        <v>5</v>
      </c>
      <c r="H8" s="35"/>
      <c r="I8" s="34">
        <v>37</v>
      </c>
      <c r="J8" s="35"/>
      <c r="K8" s="34">
        <v>7</v>
      </c>
      <c r="L8" s="35"/>
      <c r="M8" s="34">
        <v>5</v>
      </c>
      <c r="N8" s="35"/>
      <c r="O8" s="34">
        <v>10</v>
      </c>
      <c r="P8" s="35"/>
      <c r="Q8" s="34">
        <v>2</v>
      </c>
      <c r="R8" s="35"/>
      <c r="S8" s="34">
        <v>16</v>
      </c>
      <c r="T8" s="35"/>
      <c r="U8" s="34">
        <v>2</v>
      </c>
      <c r="V8" s="35"/>
      <c r="W8" s="34">
        <v>1</v>
      </c>
      <c r="X8" s="35"/>
      <c r="Y8" s="34">
        <v>1</v>
      </c>
      <c r="Z8" s="35"/>
      <c r="AA8" s="34">
        <v>5</v>
      </c>
      <c r="AB8" s="35"/>
      <c r="AC8" s="34">
        <v>11</v>
      </c>
      <c r="AD8" s="35"/>
      <c r="AE8" s="34">
        <v>4</v>
      </c>
      <c r="AF8" s="35"/>
      <c r="AG8" s="34">
        <v>8</v>
      </c>
      <c r="AH8" s="35"/>
      <c r="AI8" s="34">
        <v>7</v>
      </c>
      <c r="AJ8" s="35"/>
      <c r="AK8" s="34">
        <v>5</v>
      </c>
      <c r="AL8" s="35"/>
      <c r="AM8" s="34">
        <v>22</v>
      </c>
      <c r="AN8" s="35"/>
      <c r="AO8" s="34">
        <v>17</v>
      </c>
      <c r="AP8" s="35"/>
      <c r="AQ8" s="34">
        <v>8</v>
      </c>
      <c r="AR8" s="35"/>
      <c r="AS8" s="34">
        <v>6</v>
      </c>
      <c r="AT8" s="35"/>
      <c r="AU8" s="34"/>
      <c r="AV8" s="35"/>
      <c r="AW8" s="34"/>
      <c r="AX8" s="35"/>
      <c r="AY8" s="34"/>
      <c r="AZ8" s="35"/>
      <c r="BA8" s="34"/>
      <c r="BB8" s="35"/>
      <c r="BC8" s="34"/>
      <c r="BD8" s="35"/>
      <c r="BE8" s="34"/>
      <c r="BF8" s="35"/>
      <c r="BG8" s="34"/>
      <c r="BH8" s="35"/>
      <c r="BI8" s="34"/>
      <c r="BJ8" s="35"/>
      <c r="BK8" s="34">
        <f t="shared" si="0"/>
        <v>182</v>
      </c>
      <c r="BL8" s="35">
        <f t="shared" si="1"/>
        <v>0</v>
      </c>
    </row>
    <row r="9" spans="1:64" ht="15.75" customHeight="1" x14ac:dyDescent="0.2">
      <c r="A9" s="132"/>
      <c r="B9" s="33" t="s">
        <v>106</v>
      </c>
      <c r="C9" s="34">
        <v>13</v>
      </c>
      <c r="D9" s="35"/>
      <c r="E9" s="34">
        <v>1</v>
      </c>
      <c r="F9" s="35"/>
      <c r="G9" s="34">
        <v>5</v>
      </c>
      <c r="H9" s="35"/>
      <c r="I9" s="34">
        <v>7</v>
      </c>
      <c r="J9" s="35"/>
      <c r="K9" s="34">
        <v>15</v>
      </c>
      <c r="L9" s="35"/>
      <c r="M9" s="34">
        <v>2</v>
      </c>
      <c r="N9" s="35"/>
      <c r="O9" s="34">
        <v>5</v>
      </c>
      <c r="P9" s="35"/>
      <c r="Q9" s="34">
        <v>3</v>
      </c>
      <c r="R9" s="35"/>
      <c r="S9" s="34">
        <v>9</v>
      </c>
      <c r="T9" s="35"/>
      <c r="U9" s="34">
        <v>2</v>
      </c>
      <c r="V9" s="35"/>
      <c r="W9" s="34">
        <v>2</v>
      </c>
      <c r="X9" s="35"/>
      <c r="Y9" s="34">
        <v>3</v>
      </c>
      <c r="Z9" s="35"/>
      <c r="AA9" s="34">
        <v>5</v>
      </c>
      <c r="AB9" s="35"/>
      <c r="AC9" s="34">
        <v>5</v>
      </c>
      <c r="AD9" s="35"/>
      <c r="AE9" s="34">
        <v>11</v>
      </c>
      <c r="AF9" s="35"/>
      <c r="AG9" s="34">
        <v>1</v>
      </c>
      <c r="AH9" s="35"/>
      <c r="AI9" s="34">
        <v>5</v>
      </c>
      <c r="AJ9" s="35"/>
      <c r="AK9" s="34">
        <v>5</v>
      </c>
      <c r="AL9" s="35"/>
      <c r="AM9" s="34">
        <v>20</v>
      </c>
      <c r="AN9" s="35"/>
      <c r="AO9" s="34">
        <v>15</v>
      </c>
      <c r="AP9" s="35"/>
      <c r="AQ9" s="34">
        <v>2</v>
      </c>
      <c r="AR9" s="35"/>
      <c r="AS9" s="34">
        <v>8</v>
      </c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>
        <f t="shared" si="0"/>
        <v>144</v>
      </c>
      <c r="BL9" s="35">
        <f t="shared" si="1"/>
        <v>0</v>
      </c>
    </row>
    <row r="10" spans="1:64" ht="15.75" customHeight="1" x14ac:dyDescent="0.2">
      <c r="A10" s="132"/>
      <c r="B10" s="33" t="s">
        <v>107</v>
      </c>
      <c r="C10" s="34">
        <v>12</v>
      </c>
      <c r="D10" s="35"/>
      <c r="E10" s="34">
        <v>1</v>
      </c>
      <c r="F10" s="35"/>
      <c r="G10" s="34">
        <v>16</v>
      </c>
      <c r="H10" s="35"/>
      <c r="I10" s="34"/>
      <c r="J10" s="35"/>
      <c r="K10" s="34">
        <v>9</v>
      </c>
      <c r="L10" s="35"/>
      <c r="M10" s="34">
        <v>1</v>
      </c>
      <c r="N10" s="35"/>
      <c r="O10" s="34">
        <v>20</v>
      </c>
      <c r="P10" s="35"/>
      <c r="Q10" s="34">
        <v>4</v>
      </c>
      <c r="R10" s="35"/>
      <c r="S10" s="34">
        <v>9</v>
      </c>
      <c r="T10" s="35"/>
      <c r="U10" s="34">
        <v>3</v>
      </c>
      <c r="V10" s="35"/>
      <c r="W10" s="34">
        <v>1</v>
      </c>
      <c r="X10" s="35"/>
      <c r="Y10" s="34">
        <v>1</v>
      </c>
      <c r="Z10" s="35"/>
      <c r="AA10" s="34">
        <v>14</v>
      </c>
      <c r="AB10" s="35"/>
      <c r="AC10" s="34">
        <v>20</v>
      </c>
      <c r="AD10" s="35"/>
      <c r="AE10" s="34">
        <v>16</v>
      </c>
      <c r="AF10" s="35"/>
      <c r="AG10" s="34">
        <v>11</v>
      </c>
      <c r="AH10" s="35"/>
      <c r="AI10" s="34">
        <v>20</v>
      </c>
      <c r="AJ10" s="35"/>
      <c r="AK10" s="34">
        <v>4</v>
      </c>
      <c r="AL10" s="35"/>
      <c r="AM10" s="34">
        <v>23</v>
      </c>
      <c r="AN10" s="35"/>
      <c r="AO10" s="34">
        <v>36</v>
      </c>
      <c r="AP10" s="35"/>
      <c r="AQ10" s="34">
        <v>12</v>
      </c>
      <c r="AR10" s="35"/>
      <c r="AS10" s="34">
        <v>22</v>
      </c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>
        <f t="shared" si="0"/>
        <v>255</v>
      </c>
      <c r="BL10" s="35">
        <f t="shared" si="1"/>
        <v>0</v>
      </c>
    </row>
    <row r="11" spans="1:64" ht="15.75" customHeight="1" x14ac:dyDescent="0.2">
      <c r="A11" s="132"/>
      <c r="B11" s="33" t="s">
        <v>108</v>
      </c>
      <c r="C11" s="34"/>
      <c r="D11" s="35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>
        <f t="shared" si="0"/>
        <v>0</v>
      </c>
      <c r="BL11" s="35">
        <f t="shared" si="1"/>
        <v>0</v>
      </c>
    </row>
    <row r="12" spans="1:64" ht="15.75" customHeight="1" x14ac:dyDescent="0.2">
      <c r="A12" s="132"/>
      <c r="B12" s="33" t="s">
        <v>109</v>
      </c>
      <c r="C12" s="34"/>
      <c r="D12" s="35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>
        <v>1</v>
      </c>
      <c r="V12" s="35"/>
      <c r="W12" s="34"/>
      <c r="X12" s="35"/>
      <c r="Y12" s="34">
        <v>1</v>
      </c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>
        <v>1</v>
      </c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>
        <f t="shared" si="0"/>
        <v>3</v>
      </c>
      <c r="BL12" s="35">
        <f t="shared" si="1"/>
        <v>0</v>
      </c>
    </row>
    <row r="13" spans="1:64" ht="15.75" customHeight="1" x14ac:dyDescent="0.2">
      <c r="A13" s="132"/>
      <c r="B13" s="33" t="s">
        <v>110</v>
      </c>
      <c r="C13" s="34"/>
      <c r="D13" s="35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>
        <f t="shared" si="0"/>
        <v>0</v>
      </c>
      <c r="BL13" s="35">
        <f t="shared" si="1"/>
        <v>0</v>
      </c>
    </row>
    <row r="14" spans="1:64" ht="15.75" customHeight="1" x14ac:dyDescent="0.2">
      <c r="A14" s="132"/>
      <c r="B14" s="33" t="s">
        <v>111</v>
      </c>
      <c r="C14" s="34"/>
      <c r="D14" s="35"/>
      <c r="E14" s="34"/>
      <c r="F14" s="35"/>
      <c r="G14" s="34"/>
      <c r="H14" s="35"/>
      <c r="I14" s="34"/>
      <c r="J14" s="35"/>
      <c r="K14" s="34"/>
      <c r="L14" s="35"/>
      <c r="M14" s="34"/>
      <c r="N14" s="35">
        <v>1</v>
      </c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>
        <v>3</v>
      </c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>
        <f t="shared" si="0"/>
        <v>3</v>
      </c>
      <c r="BL14" s="35">
        <f t="shared" si="1"/>
        <v>1</v>
      </c>
    </row>
    <row r="15" spans="1:64" ht="15.75" customHeight="1" x14ac:dyDescent="0.2">
      <c r="A15" s="132"/>
      <c r="B15" s="33" t="s">
        <v>112</v>
      </c>
      <c r="C15" s="34">
        <v>2</v>
      </c>
      <c r="D15" s="35"/>
      <c r="E15" s="34"/>
      <c r="F15" s="35"/>
      <c r="G15" s="34">
        <v>12</v>
      </c>
      <c r="H15" s="35"/>
      <c r="I15" s="34">
        <v>7</v>
      </c>
      <c r="J15" s="35"/>
      <c r="K15" s="34">
        <v>13</v>
      </c>
      <c r="L15" s="35"/>
      <c r="M15" s="34"/>
      <c r="N15" s="35"/>
      <c r="O15" s="34">
        <v>22</v>
      </c>
      <c r="P15" s="35"/>
      <c r="Q15" s="34"/>
      <c r="R15" s="35"/>
      <c r="S15" s="34"/>
      <c r="T15" s="35"/>
      <c r="U15" s="34">
        <v>1</v>
      </c>
      <c r="V15" s="35"/>
      <c r="W15" s="34"/>
      <c r="X15" s="35"/>
      <c r="Y15" s="34">
        <v>34</v>
      </c>
      <c r="Z15" s="35"/>
      <c r="AA15" s="34">
        <v>3</v>
      </c>
      <c r="AB15" s="35"/>
      <c r="AC15" s="34">
        <v>23</v>
      </c>
      <c r="AD15" s="35"/>
      <c r="AE15" s="34">
        <v>22</v>
      </c>
      <c r="AF15" s="35"/>
      <c r="AG15" s="34">
        <v>31</v>
      </c>
      <c r="AH15" s="35"/>
      <c r="AI15" s="34">
        <v>16</v>
      </c>
      <c r="AJ15" s="35"/>
      <c r="AK15" s="34">
        <v>6</v>
      </c>
      <c r="AL15" s="35"/>
      <c r="AM15" s="34">
        <v>3</v>
      </c>
      <c r="AN15" s="35"/>
      <c r="AO15" s="34">
        <v>4</v>
      </c>
      <c r="AP15" s="35"/>
      <c r="AQ15" s="34">
        <v>11</v>
      </c>
      <c r="AR15" s="35"/>
      <c r="AS15" s="34">
        <v>10</v>
      </c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>
        <f t="shared" si="0"/>
        <v>220</v>
      </c>
      <c r="BL15" s="35">
        <f t="shared" si="1"/>
        <v>0</v>
      </c>
    </row>
    <row r="16" spans="1:64" ht="15.75" customHeight="1" x14ac:dyDescent="0.2">
      <c r="A16" s="132"/>
      <c r="B16" s="33" t="s">
        <v>113</v>
      </c>
      <c r="C16" s="34"/>
      <c r="D16" s="35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>
        <f t="shared" si="0"/>
        <v>0</v>
      </c>
      <c r="BL16" s="35">
        <f t="shared" si="1"/>
        <v>0</v>
      </c>
    </row>
    <row r="17" spans="1:64" ht="15.75" customHeight="1" x14ac:dyDescent="0.2">
      <c r="A17" s="132"/>
      <c r="B17" s="33" t="s">
        <v>114</v>
      </c>
      <c r="C17" s="34"/>
      <c r="D17" s="35"/>
      <c r="E17" s="34"/>
      <c r="F17" s="35"/>
      <c r="G17" s="34"/>
      <c r="H17" s="35"/>
      <c r="I17" s="34">
        <v>1</v>
      </c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>
        <v>1</v>
      </c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>
        <f t="shared" si="0"/>
        <v>2</v>
      </c>
      <c r="BL17" s="35">
        <f t="shared" si="1"/>
        <v>0</v>
      </c>
    </row>
    <row r="18" spans="1:64" ht="15.75" customHeight="1" x14ac:dyDescent="0.2">
      <c r="A18" s="132"/>
      <c r="B18" s="33" t="s">
        <v>115</v>
      </c>
      <c r="C18" s="34">
        <v>3</v>
      </c>
      <c r="D18" s="35"/>
      <c r="E18" s="34"/>
      <c r="F18" s="35"/>
      <c r="G18" s="34">
        <v>2</v>
      </c>
      <c r="H18" s="35"/>
      <c r="I18" s="34"/>
      <c r="J18" s="35"/>
      <c r="K18" s="34"/>
      <c r="L18" s="35"/>
      <c r="M18" s="34"/>
      <c r="N18" s="35"/>
      <c r="O18" s="34">
        <v>3</v>
      </c>
      <c r="P18" s="35"/>
      <c r="Q18" s="34"/>
      <c r="R18" s="35"/>
      <c r="S18" s="34">
        <v>1</v>
      </c>
      <c r="T18" s="35"/>
      <c r="U18" s="34"/>
      <c r="V18" s="35"/>
      <c r="W18" s="34"/>
      <c r="X18" s="35"/>
      <c r="Y18" s="34">
        <v>2</v>
      </c>
      <c r="Z18" s="35"/>
      <c r="AA18" s="34"/>
      <c r="AB18" s="35"/>
      <c r="AC18" s="34">
        <v>2</v>
      </c>
      <c r="AD18" s="35"/>
      <c r="AE18" s="34">
        <v>8</v>
      </c>
      <c r="AF18" s="35"/>
      <c r="AG18" s="34">
        <v>3</v>
      </c>
      <c r="AH18" s="35"/>
      <c r="AI18" s="34">
        <v>6</v>
      </c>
      <c r="AJ18" s="35"/>
      <c r="AK18" s="34">
        <v>2</v>
      </c>
      <c r="AL18" s="35"/>
      <c r="AM18" s="34">
        <v>2</v>
      </c>
      <c r="AN18" s="35"/>
      <c r="AO18" s="34">
        <v>1</v>
      </c>
      <c r="AP18" s="35"/>
      <c r="AQ18" s="34">
        <v>8</v>
      </c>
      <c r="AR18" s="35"/>
      <c r="AS18" s="34">
        <v>1</v>
      </c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>
        <f t="shared" si="0"/>
        <v>44</v>
      </c>
      <c r="BL18" s="35">
        <f t="shared" si="1"/>
        <v>0</v>
      </c>
    </row>
    <row r="19" spans="1:64" ht="15.75" customHeight="1" x14ac:dyDescent="0.2">
      <c r="A19" s="132"/>
      <c r="B19" s="33" t="s">
        <v>116</v>
      </c>
      <c r="C19" s="34"/>
      <c r="D19" s="35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>
        <f t="shared" si="0"/>
        <v>0</v>
      </c>
      <c r="BL19" s="35">
        <f t="shared" si="1"/>
        <v>0</v>
      </c>
    </row>
    <row r="20" spans="1:64" ht="15.75" customHeight="1" x14ac:dyDescent="0.2">
      <c r="A20" s="132"/>
      <c r="B20" s="33" t="s">
        <v>117</v>
      </c>
      <c r="C20" s="34"/>
      <c r="D20" s="35"/>
      <c r="E20" s="34"/>
      <c r="F20" s="35"/>
      <c r="G20" s="34"/>
      <c r="H20" s="35"/>
      <c r="I20" s="34">
        <v>1</v>
      </c>
      <c r="J20" s="35"/>
      <c r="K20" s="34"/>
      <c r="L20" s="35"/>
      <c r="M20" s="34"/>
      <c r="N20" s="35"/>
      <c r="O20" s="34"/>
      <c r="P20" s="35"/>
      <c r="Q20" s="34">
        <v>1</v>
      </c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>
        <v>1</v>
      </c>
      <c r="AR20" s="35"/>
      <c r="AS20" s="34">
        <v>1</v>
      </c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>
        <f t="shared" si="0"/>
        <v>4</v>
      </c>
      <c r="BL20" s="35">
        <f t="shared" si="1"/>
        <v>0</v>
      </c>
    </row>
    <row r="21" spans="1:64" ht="15.75" customHeight="1" x14ac:dyDescent="0.2">
      <c r="A21" s="132"/>
      <c r="B21" s="33" t="s">
        <v>118</v>
      </c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>
        <f t="shared" si="0"/>
        <v>0</v>
      </c>
      <c r="BL21" s="35">
        <f t="shared" si="1"/>
        <v>0</v>
      </c>
    </row>
    <row r="22" spans="1:64" ht="15.75" customHeight="1" x14ac:dyDescent="0.2">
      <c r="A22" s="132"/>
      <c r="B22" s="33" t="s">
        <v>119</v>
      </c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>
        <v>1</v>
      </c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>
        <f t="shared" si="0"/>
        <v>1</v>
      </c>
      <c r="BL22" s="35">
        <f t="shared" si="1"/>
        <v>0</v>
      </c>
    </row>
    <row r="23" spans="1:64" ht="15.75" customHeight="1" x14ac:dyDescent="0.2">
      <c r="A23" s="132"/>
      <c r="B23" s="33" t="s">
        <v>120</v>
      </c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>
        <f t="shared" si="0"/>
        <v>0</v>
      </c>
      <c r="BL23" s="35">
        <f t="shared" si="1"/>
        <v>0</v>
      </c>
    </row>
    <row r="24" spans="1:64" ht="15.75" customHeight="1" x14ac:dyDescent="0.2">
      <c r="A24" s="132"/>
      <c r="B24" s="33" t="s">
        <v>121</v>
      </c>
      <c r="C24" s="34"/>
      <c r="D24" s="35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>
        <v>1</v>
      </c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>
        <f t="shared" si="0"/>
        <v>1</v>
      </c>
      <c r="BL24" s="35">
        <f t="shared" si="1"/>
        <v>0</v>
      </c>
    </row>
    <row r="25" spans="1:64" ht="15.75" customHeight="1" x14ac:dyDescent="0.2">
      <c r="A25" s="132"/>
      <c r="B25" s="33" t="s">
        <v>122</v>
      </c>
      <c r="C25" s="34"/>
      <c r="D25" s="35"/>
      <c r="E25" s="34"/>
      <c r="F25" s="35"/>
      <c r="G25" s="34">
        <v>1</v>
      </c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>
        <v>1</v>
      </c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>
        <f t="shared" si="0"/>
        <v>2</v>
      </c>
      <c r="BL25" s="35">
        <f t="shared" si="1"/>
        <v>0</v>
      </c>
    </row>
    <row r="26" spans="1:64" ht="15.75" customHeight="1" thickBot="1" x14ac:dyDescent="0.25">
      <c r="A26" s="133"/>
      <c r="B26" s="36" t="s">
        <v>123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8"/>
      <c r="AK26" s="37"/>
      <c r="AL26" s="38"/>
      <c r="AM26" s="37"/>
      <c r="AN26" s="38"/>
      <c r="AO26" s="37"/>
      <c r="AP26" s="38"/>
      <c r="AQ26" s="37"/>
      <c r="AR26" s="38"/>
      <c r="AS26" s="37"/>
      <c r="AT26" s="38"/>
      <c r="AU26" s="37"/>
      <c r="AV26" s="38"/>
      <c r="AW26" s="37"/>
      <c r="AX26" s="38"/>
      <c r="AY26" s="37"/>
      <c r="AZ26" s="38"/>
      <c r="BA26" s="37"/>
      <c r="BB26" s="38"/>
      <c r="BC26" s="37"/>
      <c r="BD26" s="38"/>
      <c r="BE26" s="37"/>
      <c r="BF26" s="38"/>
      <c r="BG26" s="37"/>
      <c r="BH26" s="38"/>
      <c r="BI26" s="37"/>
      <c r="BJ26" s="38"/>
      <c r="BK26" s="37">
        <f t="shared" si="0"/>
        <v>0</v>
      </c>
      <c r="BL26" s="38">
        <f t="shared" si="1"/>
        <v>0</v>
      </c>
    </row>
    <row r="27" spans="1:64" ht="15.75" customHeight="1" x14ac:dyDescent="0.2">
      <c r="A27" s="127" t="s">
        <v>58</v>
      </c>
      <c r="B27" s="39" t="s">
        <v>124</v>
      </c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I27" s="40"/>
      <c r="BJ27" s="41"/>
      <c r="BK27" s="40">
        <f t="shared" si="0"/>
        <v>0</v>
      </c>
      <c r="BL27" s="41">
        <f t="shared" si="1"/>
        <v>0</v>
      </c>
    </row>
    <row r="28" spans="1:64" ht="15.75" customHeight="1" x14ac:dyDescent="0.2">
      <c r="A28" s="132"/>
      <c r="B28" s="33" t="s">
        <v>125</v>
      </c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>
        <v>1</v>
      </c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>
        <f t="shared" si="0"/>
        <v>1</v>
      </c>
      <c r="BL28" s="35">
        <f t="shared" si="1"/>
        <v>0</v>
      </c>
    </row>
    <row r="29" spans="1:64" ht="15.75" customHeight="1" x14ac:dyDescent="0.2">
      <c r="A29" s="132"/>
      <c r="B29" s="33" t="s">
        <v>126</v>
      </c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>
        <f t="shared" si="0"/>
        <v>0</v>
      </c>
      <c r="BL29" s="35">
        <f t="shared" si="1"/>
        <v>0</v>
      </c>
    </row>
    <row r="30" spans="1:64" ht="15.75" customHeight="1" x14ac:dyDescent="0.2">
      <c r="A30" s="132"/>
      <c r="B30" s="33" t="s">
        <v>127</v>
      </c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>
        <v>5</v>
      </c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>
        <v>2</v>
      </c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>
        <f t="shared" si="0"/>
        <v>7</v>
      </c>
      <c r="BL30" s="35">
        <f t="shared" si="1"/>
        <v>0</v>
      </c>
    </row>
    <row r="31" spans="1:64" ht="15.75" customHeight="1" x14ac:dyDescent="0.2">
      <c r="A31" s="132"/>
      <c r="B31" s="33" t="s">
        <v>128</v>
      </c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>
        <v>1</v>
      </c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>
        <f t="shared" si="0"/>
        <v>1</v>
      </c>
      <c r="BL31" s="35">
        <f t="shared" si="1"/>
        <v>0</v>
      </c>
    </row>
    <row r="32" spans="1:64" ht="15.75" customHeight="1" x14ac:dyDescent="0.2">
      <c r="A32" s="132"/>
      <c r="B32" s="33" t="s">
        <v>129</v>
      </c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>
        <f t="shared" si="0"/>
        <v>0</v>
      </c>
      <c r="BL32" s="35">
        <f t="shared" si="1"/>
        <v>0</v>
      </c>
    </row>
    <row r="33" spans="1:64" ht="15.75" customHeight="1" x14ac:dyDescent="0.2">
      <c r="A33" s="132"/>
      <c r="B33" s="33" t="s">
        <v>130</v>
      </c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>
        <f t="shared" si="0"/>
        <v>0</v>
      </c>
      <c r="BL33" s="35">
        <f t="shared" si="1"/>
        <v>0</v>
      </c>
    </row>
    <row r="34" spans="1:64" ht="20.25" customHeight="1" thickBot="1" x14ac:dyDescent="0.25">
      <c r="A34" s="133"/>
      <c r="B34" s="36" t="s">
        <v>131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>
        <v>1</v>
      </c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>
        <v>2</v>
      </c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>
        <f t="shared" si="0"/>
        <v>3</v>
      </c>
      <c r="BL34" s="38">
        <f t="shared" si="1"/>
        <v>0</v>
      </c>
    </row>
    <row r="35" spans="1:64" ht="15.75" customHeight="1" x14ac:dyDescent="0.2">
      <c r="A35" s="127" t="s">
        <v>67</v>
      </c>
      <c r="B35" s="39" t="s">
        <v>132</v>
      </c>
      <c r="C35" s="34"/>
      <c r="D35" s="35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40">
        <f t="shared" si="0"/>
        <v>0</v>
      </c>
      <c r="BL35" s="41">
        <f t="shared" si="1"/>
        <v>0</v>
      </c>
    </row>
    <row r="36" spans="1:64" ht="15.75" customHeight="1" x14ac:dyDescent="0.2">
      <c r="A36" s="132"/>
      <c r="B36" s="56" t="s">
        <v>155</v>
      </c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>
        <f t="shared" si="0"/>
        <v>0</v>
      </c>
      <c r="BL36" s="35">
        <f t="shared" si="1"/>
        <v>0</v>
      </c>
    </row>
    <row r="37" spans="1:64" ht="15.75" customHeight="1" x14ac:dyDescent="0.2">
      <c r="A37" s="132"/>
      <c r="B37" s="56" t="s">
        <v>157</v>
      </c>
      <c r="C37" s="34"/>
      <c r="D37" s="35"/>
      <c r="E37" s="34">
        <v>1</v>
      </c>
      <c r="F37" s="35"/>
      <c r="G37" s="34">
        <v>4</v>
      </c>
      <c r="H37" s="35"/>
      <c r="I37" s="34">
        <v>2</v>
      </c>
      <c r="J37" s="35"/>
      <c r="K37" s="34">
        <v>1</v>
      </c>
      <c r="L37" s="35"/>
      <c r="M37" s="34">
        <v>1</v>
      </c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>
        <v>7</v>
      </c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>
        <f t="shared" si="0"/>
        <v>16</v>
      </c>
      <c r="BL37" s="35">
        <f t="shared" si="1"/>
        <v>0</v>
      </c>
    </row>
    <row r="38" spans="1:64" ht="15.75" customHeight="1" x14ac:dyDescent="0.2">
      <c r="A38" s="132"/>
      <c r="B38" s="56" t="s">
        <v>154</v>
      </c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>
        <f t="shared" si="0"/>
        <v>0</v>
      </c>
      <c r="BL38" s="35">
        <f t="shared" si="1"/>
        <v>0</v>
      </c>
    </row>
    <row r="39" spans="1:64" ht="15.75" customHeight="1" x14ac:dyDescent="0.2">
      <c r="A39" s="132"/>
      <c r="B39" s="56" t="s">
        <v>153</v>
      </c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>
        <f t="shared" si="0"/>
        <v>0</v>
      </c>
      <c r="BL39" s="35">
        <f t="shared" si="1"/>
        <v>0</v>
      </c>
    </row>
    <row r="40" spans="1:64" ht="15.75" customHeight="1" x14ac:dyDescent="0.2">
      <c r="A40" s="132"/>
      <c r="B40" s="56" t="s">
        <v>152</v>
      </c>
      <c r="C40" s="34"/>
      <c r="D40" s="35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>
        <f t="shared" si="0"/>
        <v>0</v>
      </c>
      <c r="BL40" s="35">
        <f t="shared" si="1"/>
        <v>0</v>
      </c>
    </row>
    <row r="41" spans="1:64" ht="15.75" customHeight="1" x14ac:dyDescent="0.2">
      <c r="A41" s="132"/>
      <c r="B41" s="56" t="s">
        <v>151</v>
      </c>
      <c r="C41" s="34"/>
      <c r="D41" s="35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>
        <f t="shared" si="0"/>
        <v>0</v>
      </c>
      <c r="BL41" s="35">
        <f t="shared" si="1"/>
        <v>0</v>
      </c>
    </row>
    <row r="42" spans="1:64" ht="15.75" customHeight="1" x14ac:dyDescent="0.2">
      <c r="A42" s="132"/>
      <c r="B42" s="56" t="s">
        <v>150</v>
      </c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>
        <v>1</v>
      </c>
      <c r="AL42" s="35"/>
      <c r="AM42" s="34"/>
      <c r="AN42" s="35"/>
      <c r="AO42" s="34">
        <v>1</v>
      </c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>
        <f t="shared" si="0"/>
        <v>2</v>
      </c>
      <c r="BL42" s="35">
        <f t="shared" si="1"/>
        <v>0</v>
      </c>
    </row>
    <row r="43" spans="1:64" ht="15.75" customHeight="1" x14ac:dyDescent="0.2">
      <c r="A43" s="132"/>
      <c r="B43" s="68" t="s">
        <v>149</v>
      </c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>
        <f t="shared" si="0"/>
        <v>0</v>
      </c>
      <c r="BL43" s="35">
        <f t="shared" si="1"/>
        <v>0</v>
      </c>
    </row>
    <row r="44" spans="1:64" ht="15.75" customHeight="1" x14ac:dyDescent="0.2">
      <c r="A44" s="133"/>
      <c r="B44" s="68" t="s">
        <v>148</v>
      </c>
      <c r="C44" s="34"/>
      <c r="D44" s="35"/>
      <c r="E44" s="34"/>
      <c r="F44" s="35"/>
      <c r="G44" s="34">
        <v>1</v>
      </c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>
        <f t="shared" si="0"/>
        <v>1</v>
      </c>
      <c r="BL44" s="35">
        <f t="shared" si="1"/>
        <v>0</v>
      </c>
    </row>
    <row r="45" spans="1:64" ht="15.75" customHeight="1" x14ac:dyDescent="0.2">
      <c r="B45" s="33" t="s">
        <v>172</v>
      </c>
      <c r="C45" s="34"/>
      <c r="D45" s="35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>
        <f t="shared" ref="BK45:BK61" si="2">C45+E45+G45+I45+K45+M45+O45+Q45+S45+U45+W45+Y45+AA45+AC45+AE45+AG45+AI45+AK45+AM45+AO45+AQ45+AS45+AU45+AW45+AY45+BA45+BC45+BE45+BG45+BI45</f>
        <v>0</v>
      </c>
      <c r="BL45" s="35">
        <f t="shared" ref="BL45:BL61" si="3">D45+F45+H45+J45+L45+N45+P45+R45+T45+V45+X45+Z45+AB45+AD45+AF45+AH45+AJ45+AL45+AN45+AP45+AR45+AT45+AV45+AX45+AZ45+BB45+BD45+BF45+BH45+BJ45</f>
        <v>0</v>
      </c>
    </row>
    <row r="46" spans="1:64" ht="15.75" customHeight="1" x14ac:dyDescent="0.2">
      <c r="B46" s="33" t="s">
        <v>173</v>
      </c>
      <c r="C46" s="34"/>
      <c r="D46" s="35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>
        <f t="shared" si="2"/>
        <v>0</v>
      </c>
      <c r="BL46" s="35">
        <f t="shared" si="3"/>
        <v>0</v>
      </c>
    </row>
    <row r="47" spans="1:64" ht="15.75" customHeight="1" x14ac:dyDescent="0.2">
      <c r="B47" s="33" t="s">
        <v>174</v>
      </c>
      <c r="C47" s="34"/>
      <c r="D47" s="35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>
        <f t="shared" si="2"/>
        <v>0</v>
      </c>
      <c r="BL47" s="35">
        <f t="shared" si="3"/>
        <v>0</v>
      </c>
    </row>
    <row r="48" spans="1:64" ht="15.75" customHeight="1" x14ac:dyDescent="0.2">
      <c r="B48" s="33" t="s">
        <v>175</v>
      </c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>
        <v>1</v>
      </c>
      <c r="Z48" s="35"/>
      <c r="AA48" s="34">
        <v>4</v>
      </c>
      <c r="AB48" s="35"/>
      <c r="AC48" s="34">
        <v>1</v>
      </c>
      <c r="AD48" s="35"/>
      <c r="AE48" s="34"/>
      <c r="AF48" s="35"/>
      <c r="AG48" s="34">
        <v>2</v>
      </c>
      <c r="AH48" s="35"/>
      <c r="AI48" s="34">
        <v>5</v>
      </c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>
        <f t="shared" si="2"/>
        <v>13</v>
      </c>
      <c r="BL48" s="35">
        <f t="shared" si="3"/>
        <v>0</v>
      </c>
    </row>
    <row r="49" spans="2:64" ht="15.75" customHeight="1" x14ac:dyDescent="0.2">
      <c r="B49" s="74" t="s">
        <v>199</v>
      </c>
      <c r="C49" s="34"/>
      <c r="D49" s="35"/>
      <c r="E49" s="34"/>
      <c r="F49" s="35"/>
      <c r="G49" s="34">
        <v>2</v>
      </c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>
        <v>4</v>
      </c>
      <c r="Z49" s="35"/>
      <c r="AA49" s="34"/>
      <c r="AB49" s="35"/>
      <c r="AC49" s="34"/>
      <c r="AD49" s="35"/>
      <c r="AE49" s="34"/>
      <c r="AF49" s="35"/>
      <c r="AG49" s="34"/>
      <c r="AH49" s="35"/>
      <c r="AI49" s="34">
        <v>4</v>
      </c>
      <c r="AJ49" s="35"/>
      <c r="AK49" s="34">
        <v>1</v>
      </c>
      <c r="AL49" s="35"/>
      <c r="AM49" s="34"/>
      <c r="AN49" s="35"/>
      <c r="AO49" s="34"/>
      <c r="AP49" s="35"/>
      <c r="AQ49" s="34"/>
      <c r="AR49" s="35"/>
      <c r="AS49" s="34">
        <v>1</v>
      </c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>
        <f t="shared" si="2"/>
        <v>12</v>
      </c>
      <c r="BL49" s="35">
        <f t="shared" si="3"/>
        <v>0</v>
      </c>
    </row>
    <row r="50" spans="2:64" ht="15.75" customHeight="1" x14ac:dyDescent="0.2">
      <c r="B50" s="33" t="s">
        <v>200</v>
      </c>
      <c r="C50" s="34"/>
      <c r="D50" s="35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>
        <f t="shared" si="2"/>
        <v>0</v>
      </c>
      <c r="BL50" s="35">
        <f t="shared" si="3"/>
        <v>0</v>
      </c>
    </row>
    <row r="51" spans="2:64" ht="15.75" customHeight="1" x14ac:dyDescent="0.2">
      <c r="B51" s="33" t="s">
        <v>201</v>
      </c>
      <c r="C51" s="34"/>
      <c r="D51" s="35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>
        <f t="shared" si="2"/>
        <v>0</v>
      </c>
      <c r="BL51" s="35">
        <f t="shared" si="3"/>
        <v>0</v>
      </c>
    </row>
    <row r="52" spans="2:64" ht="15.75" customHeight="1" x14ac:dyDescent="0.2">
      <c r="B52" s="33" t="s">
        <v>202</v>
      </c>
      <c r="C52" s="34"/>
      <c r="D52" s="35"/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>
        <f t="shared" si="2"/>
        <v>0</v>
      </c>
      <c r="BL52" s="35">
        <f t="shared" si="3"/>
        <v>0</v>
      </c>
    </row>
    <row r="53" spans="2:64" ht="15.75" customHeight="1" x14ac:dyDescent="0.2">
      <c r="B53" s="74" t="s">
        <v>203</v>
      </c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>
        <f t="shared" si="2"/>
        <v>0</v>
      </c>
      <c r="BL53" s="35">
        <f t="shared" si="3"/>
        <v>0</v>
      </c>
    </row>
    <row r="54" spans="2:64" ht="15.75" customHeight="1" x14ac:dyDescent="0.2">
      <c r="B54" s="33" t="s">
        <v>211</v>
      </c>
      <c r="C54" s="34"/>
      <c r="D54" s="35"/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>
        <f t="shared" si="2"/>
        <v>0</v>
      </c>
      <c r="BL54" s="35">
        <f t="shared" si="3"/>
        <v>0</v>
      </c>
    </row>
    <row r="55" spans="2:64" ht="15.75" customHeight="1" x14ac:dyDescent="0.2">
      <c r="B55" s="33" t="s">
        <v>212</v>
      </c>
      <c r="C55" s="34"/>
      <c r="D55" s="35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>
        <f t="shared" si="2"/>
        <v>0</v>
      </c>
      <c r="BL55" s="35">
        <f t="shared" si="3"/>
        <v>0</v>
      </c>
    </row>
    <row r="56" spans="2:64" ht="15.75" customHeight="1" x14ac:dyDescent="0.2">
      <c r="B56" s="33" t="s">
        <v>213</v>
      </c>
      <c r="C56" s="34"/>
      <c r="D56" s="35"/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>
        <f t="shared" si="2"/>
        <v>0</v>
      </c>
      <c r="BL56" s="35">
        <f t="shared" si="3"/>
        <v>0</v>
      </c>
    </row>
    <row r="57" spans="2:64" ht="15.75" customHeight="1" x14ac:dyDescent="0.2">
      <c r="B57" s="74" t="s">
        <v>216</v>
      </c>
      <c r="C57" s="34"/>
      <c r="D57" s="35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34"/>
      <c r="AP57" s="35"/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35"/>
      <c r="BC57" s="34"/>
      <c r="BD57" s="35"/>
      <c r="BE57" s="34"/>
      <c r="BF57" s="35"/>
      <c r="BG57" s="34"/>
      <c r="BH57" s="35"/>
      <c r="BI57" s="34"/>
      <c r="BJ57" s="35"/>
      <c r="BK57" s="34">
        <f t="shared" si="2"/>
        <v>0</v>
      </c>
      <c r="BL57" s="35">
        <f t="shared" si="3"/>
        <v>0</v>
      </c>
    </row>
    <row r="58" spans="2:64" ht="15.75" customHeight="1" x14ac:dyDescent="0.2">
      <c r="B58" s="33" t="s">
        <v>217</v>
      </c>
      <c r="C58" s="34"/>
      <c r="D58" s="35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  <c r="S58" s="34"/>
      <c r="T58" s="35"/>
      <c r="U58" s="34"/>
      <c r="V58" s="35"/>
      <c r="W58" s="34"/>
      <c r="X58" s="35"/>
      <c r="Y58" s="34"/>
      <c r="Z58" s="35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35"/>
      <c r="BC58" s="34"/>
      <c r="BD58" s="35"/>
      <c r="BE58" s="34"/>
      <c r="BF58" s="35"/>
      <c r="BG58" s="34"/>
      <c r="BH58" s="35"/>
      <c r="BI58" s="34"/>
      <c r="BJ58" s="35"/>
      <c r="BK58" s="34">
        <f t="shared" si="2"/>
        <v>0</v>
      </c>
      <c r="BL58" s="35">
        <f t="shared" si="3"/>
        <v>0</v>
      </c>
    </row>
    <row r="59" spans="2:64" ht="15.75" customHeight="1" x14ac:dyDescent="0.2">
      <c r="B59" s="80" t="s">
        <v>218</v>
      </c>
      <c r="C59" s="34"/>
      <c r="D59" s="35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35"/>
      <c r="BC59" s="34"/>
      <c r="BD59" s="35"/>
      <c r="BE59" s="34"/>
      <c r="BF59" s="35"/>
      <c r="BG59" s="34"/>
      <c r="BH59" s="35"/>
      <c r="BI59" s="34"/>
      <c r="BJ59" s="35"/>
      <c r="BK59" s="34">
        <f t="shared" si="2"/>
        <v>0</v>
      </c>
      <c r="BL59" s="35">
        <f t="shared" si="3"/>
        <v>0</v>
      </c>
    </row>
    <row r="60" spans="2:64" ht="15.75" customHeight="1" x14ac:dyDescent="0.2">
      <c r="B60" s="81" t="s">
        <v>219</v>
      </c>
      <c r="C60" s="34"/>
      <c r="D60" s="35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>
        <f t="shared" si="2"/>
        <v>0</v>
      </c>
      <c r="BL60" s="35">
        <f t="shared" si="3"/>
        <v>0</v>
      </c>
    </row>
    <row r="61" spans="2:64" ht="15.75" customHeight="1" x14ac:dyDescent="0.2">
      <c r="B61" s="80" t="s">
        <v>221</v>
      </c>
      <c r="C61" s="40">
        <v>1</v>
      </c>
      <c r="D61" s="41"/>
      <c r="E61" s="40"/>
      <c r="F61" s="41"/>
      <c r="G61" s="40"/>
      <c r="H61" s="41">
        <v>1</v>
      </c>
      <c r="I61" s="40"/>
      <c r="J61" s="41"/>
      <c r="K61" s="40"/>
      <c r="L61" s="41"/>
      <c r="M61" s="40"/>
      <c r="N61" s="41"/>
      <c r="O61" s="40"/>
      <c r="P61" s="41"/>
      <c r="Q61" s="40"/>
      <c r="R61" s="41"/>
      <c r="S61" s="40"/>
      <c r="T61" s="41"/>
      <c r="U61" s="40"/>
      <c r="V61" s="41"/>
      <c r="W61" s="40"/>
      <c r="X61" s="41"/>
      <c r="Y61" s="40"/>
      <c r="Z61" s="41"/>
      <c r="AA61" s="40"/>
      <c r="AB61" s="41"/>
      <c r="AC61" s="40"/>
      <c r="AD61" s="41"/>
      <c r="AE61" s="40"/>
      <c r="AF61" s="41"/>
      <c r="AG61" s="40"/>
      <c r="AH61" s="41"/>
      <c r="AI61" s="40"/>
      <c r="AJ61" s="41"/>
      <c r="AK61" s="40"/>
      <c r="AL61" s="41"/>
      <c r="AM61" s="40"/>
      <c r="AN61" s="41"/>
      <c r="AO61" s="40"/>
      <c r="AP61" s="41"/>
      <c r="AQ61" s="40">
        <v>1</v>
      </c>
      <c r="AR61" s="41"/>
      <c r="AS61" s="40"/>
      <c r="AT61" s="41"/>
      <c r="AU61" s="40"/>
      <c r="AV61" s="41"/>
      <c r="AW61" s="40"/>
      <c r="AX61" s="41"/>
      <c r="AY61" s="40"/>
      <c r="AZ61" s="41"/>
      <c r="BA61" s="40"/>
      <c r="BB61" s="41"/>
      <c r="BC61" s="40"/>
      <c r="BD61" s="41"/>
      <c r="BE61" s="40"/>
      <c r="BF61" s="41"/>
      <c r="BG61" s="40"/>
      <c r="BH61" s="41"/>
      <c r="BI61" s="40"/>
      <c r="BJ61" s="41"/>
      <c r="BK61" s="34">
        <f t="shared" si="2"/>
        <v>2</v>
      </c>
      <c r="BL61" s="35">
        <f t="shared" si="3"/>
        <v>1</v>
      </c>
    </row>
    <row r="62" spans="2:64" ht="15.75" customHeight="1" x14ac:dyDescent="0.2"/>
    <row r="63" spans="2:64" ht="15.75" customHeight="1" x14ac:dyDescent="0.2"/>
    <row r="64" spans="2: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5">
    <mergeCell ref="C1:B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7:A34"/>
    <mergeCell ref="A35:A44"/>
    <mergeCell ref="AS2:AT2"/>
    <mergeCell ref="AU2:AV2"/>
    <mergeCell ref="AW2:AX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BK2:BL2"/>
    <mergeCell ref="BE2:BF2"/>
    <mergeCell ref="BG2:BH2"/>
    <mergeCell ref="BI2:BJ2"/>
    <mergeCell ref="A4:A26"/>
    <mergeCell ref="AY2:AZ2"/>
    <mergeCell ref="BA2:BB2"/>
    <mergeCell ref="BC2:BD2"/>
    <mergeCell ref="AE2:A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Totaal</vt:lpstr>
      <vt:lpstr>Wadden</vt:lpstr>
      <vt:lpstr>Vlieland</vt:lpstr>
      <vt:lpstr>Texel</vt:lpstr>
      <vt:lpstr>Terschelling</vt:lpstr>
      <vt:lpstr>Ameland</vt:lpstr>
      <vt:lpstr>Schier-W</vt:lpstr>
      <vt:lpstr>Schier-B</vt:lpstr>
      <vt:lpstr>Schier-O</vt:lpstr>
      <vt:lpstr>Noord-Holland</vt:lpstr>
      <vt:lpstr>Petten</vt:lpstr>
      <vt:lpstr>Wijk aan Zee</vt:lpstr>
      <vt:lpstr>Zandvoort</vt:lpstr>
      <vt:lpstr>Camperduin</vt:lpstr>
      <vt:lpstr>Bergen</vt:lpstr>
      <vt:lpstr>Zuid-Holland</vt:lpstr>
      <vt:lpstr>Scheveningen</vt:lpstr>
      <vt:lpstr>Katwijk</vt:lpstr>
      <vt:lpstr>Hoek van Holland</vt:lpstr>
      <vt:lpstr>Noordwijk</vt:lpstr>
      <vt:lpstr>Ouddorp</vt:lpstr>
      <vt:lpstr>Monster</vt:lpstr>
      <vt:lpstr>Zeeland</vt:lpstr>
      <vt:lpstr>Cadzand</vt:lpstr>
      <vt:lpstr>Oostkapelle</vt:lpstr>
      <vt:lpstr>Westenschouwen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Hannco Bakker</dc:creator>
  <cp:lastModifiedBy>Freek van der Kruk</cp:lastModifiedBy>
  <dcterms:created xsi:type="dcterms:W3CDTF">2023-03-21T14:43:59Z</dcterms:created>
  <dcterms:modified xsi:type="dcterms:W3CDTF">2025-03-27T08:46:24Z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2025-03-23T22:14:08Z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102e5dc9-b156-44d3-bd93-7f54b26ca87e</vt:lpwstr>
  </property>
  <property fmtid="{D5CDD505-2E9C-101B-9397-08002B2CF9AE}" pid="8" name="MSIP_Label_d2726d3b-6796-48f5-a53d-57abbe9f0891_ContentBits">
    <vt:lpwstr>0</vt:lpwstr>
  </property>
  <property fmtid="{D5CDD505-2E9C-101B-9397-08002B2CF9AE}" pid="9" name="MSIP_Label_d2726d3b-6796-48f5-a53d-57abbe9f0891_Tag">
    <vt:lpwstr>10, 3, 0, 1</vt:lpwstr>
  </property>
</Properties>
</file>