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s-smb-usr-009.ad.naturalis.nl\homedir\Bart.Braun\Downloads\"/>
    </mc:Choice>
  </mc:AlternateContent>
  <xr:revisionPtr revIDLastSave="0" documentId="13_ncr:1_{F7C6791E-6E5A-488E-B045-4DF3CE5BF9BF}" xr6:coauthVersionLast="36" xr6:coauthVersionMax="36" xr10:uidLastSave="{00000000-0000-0000-0000-000000000000}"/>
  <bookViews>
    <workbookView xWindow="0" yWindow="0" windowWidth="12120" windowHeight="1725" activeTab="1" xr2:uid="{00000000-000D-0000-FFFF-FFFF00000000}"/>
  </bookViews>
  <sheets>
    <sheet name="Totale resultaten" sheetId="2" r:id="rId1"/>
    <sheet name="Resultaat" sheetId="3" r:id="rId2"/>
    <sheet name="telformulieren template" sheetId="4" r:id="rId3"/>
    <sheet name="WA - Terschelling" sheetId="5" r:id="rId4"/>
    <sheet name="ZE - Neeltje Jans (Zuid)" sheetId="6" r:id="rId5"/>
    <sheet name="ZE - Neeltje Jans" sheetId="7" r:id="rId6"/>
    <sheet name="ZE - Oostkapelle" sheetId="8" r:id="rId7"/>
    <sheet name="ZE - Cadzand" sheetId="9" r:id="rId8"/>
    <sheet name="ZE - Renesse" sheetId="10" r:id="rId9"/>
    <sheet name="ZH - Ouddorp" sheetId="11" r:id="rId10"/>
    <sheet name="ZH - Hoek van Holland" sheetId="12" r:id="rId11"/>
    <sheet name="ZH - Kijkduin" sheetId="13" r:id="rId12"/>
    <sheet name="ZH - Scheveningen" sheetId="14" r:id="rId13"/>
    <sheet name="ZH - Katwijk" sheetId="15" r:id="rId14"/>
    <sheet name="ZH - Noordwijk" sheetId="16" r:id="rId15"/>
    <sheet name="NH - Zandvoort" sheetId="17" r:id="rId16"/>
    <sheet name="NH - Camperduin" sheetId="18" r:id="rId17"/>
    <sheet name="NH - Grote Keeten" sheetId="19" r:id="rId18"/>
    <sheet name="WA - Texel" sheetId="20" r:id="rId19"/>
    <sheet name="WA - Ameland" sheetId="21" r:id="rId20"/>
    <sheet name="WA - Schiermonnikoog (Paal)" sheetId="22" r:id="rId21"/>
    <sheet name="WA - Schiermonnikoog (Oost)" sheetId="23" r:id="rId22"/>
    <sheet name="Extra tellingen" sheetId="24" r:id="rId23"/>
  </sheets>
  <calcPr calcId="191029"/>
</workbook>
</file>

<file path=xl/calcChain.xml><?xml version="1.0" encoding="utf-8"?>
<calcChain xmlns="http://schemas.openxmlformats.org/spreadsheetml/2006/main">
  <c r="C65" i="3" l="1"/>
  <c r="BF43" i="24" l="1"/>
  <c r="BE43" i="24"/>
  <c r="BF42" i="24"/>
  <c r="BE42" i="24"/>
  <c r="BF41" i="24"/>
  <c r="BE41" i="24"/>
  <c r="BF40" i="24"/>
  <c r="BE40" i="24"/>
  <c r="BF39" i="24"/>
  <c r="BE39" i="24"/>
  <c r="BF38" i="24"/>
  <c r="BE38" i="24"/>
  <c r="BF37" i="24"/>
  <c r="BE37" i="24"/>
  <c r="BF36" i="24"/>
  <c r="BE36" i="24"/>
  <c r="BF35" i="24"/>
  <c r="BE35" i="24"/>
  <c r="BF34" i="24"/>
  <c r="BE34" i="24"/>
  <c r="BF33" i="24"/>
  <c r="BE33" i="24"/>
  <c r="BF32" i="24"/>
  <c r="BE32" i="24"/>
  <c r="BF31" i="24"/>
  <c r="BE31" i="24"/>
  <c r="BF30" i="24"/>
  <c r="BE30" i="24"/>
  <c r="BF29" i="24"/>
  <c r="BE29" i="24"/>
  <c r="BF28" i="24"/>
  <c r="BE28" i="24"/>
  <c r="BF27" i="24"/>
  <c r="BE27" i="24"/>
  <c r="BF26" i="24"/>
  <c r="BE26" i="24"/>
  <c r="BF25" i="24"/>
  <c r="BE25" i="24"/>
  <c r="BF24" i="24"/>
  <c r="BE24" i="24"/>
  <c r="BF23" i="24"/>
  <c r="BE23" i="24"/>
  <c r="BF22" i="24"/>
  <c r="BE22" i="24"/>
  <c r="BF21" i="24"/>
  <c r="BE21" i="24"/>
  <c r="BF20" i="24"/>
  <c r="BE20" i="24"/>
  <c r="BF19" i="24"/>
  <c r="BE19" i="24"/>
  <c r="BF18" i="24"/>
  <c r="BE18" i="24"/>
  <c r="BF17" i="24"/>
  <c r="BE17" i="24"/>
  <c r="BF16" i="24"/>
  <c r="BE16" i="24"/>
  <c r="BF15" i="24"/>
  <c r="BE15" i="24"/>
  <c r="BF14" i="24"/>
  <c r="BE14" i="24"/>
  <c r="BF13" i="24"/>
  <c r="BE13" i="24"/>
  <c r="BF12" i="24"/>
  <c r="BE12" i="24"/>
  <c r="BF11" i="24"/>
  <c r="BE11" i="24"/>
  <c r="BF10" i="24"/>
  <c r="BE10" i="24"/>
  <c r="BF9" i="24"/>
  <c r="BE9" i="24"/>
  <c r="BF8" i="24"/>
  <c r="BE8" i="24"/>
  <c r="BF7" i="24"/>
  <c r="BE7" i="24"/>
  <c r="BF6" i="24"/>
  <c r="BE6" i="24"/>
  <c r="BF5" i="24"/>
  <c r="BE5" i="24"/>
  <c r="BF4" i="24"/>
  <c r="BE4" i="24"/>
  <c r="BF43" i="23"/>
  <c r="BE43" i="23"/>
  <c r="BF42" i="23"/>
  <c r="BE42" i="23"/>
  <c r="BF41" i="23"/>
  <c r="BE41" i="23"/>
  <c r="BF40" i="23"/>
  <c r="BE40" i="23"/>
  <c r="BF39" i="23"/>
  <c r="BE39" i="23"/>
  <c r="BF38" i="23"/>
  <c r="BE38" i="23"/>
  <c r="BF37" i="23"/>
  <c r="BE37" i="23"/>
  <c r="BF36" i="23"/>
  <c r="BE36" i="23"/>
  <c r="BF35" i="23"/>
  <c r="BE35" i="23"/>
  <c r="BF34" i="23"/>
  <c r="BE34" i="23"/>
  <c r="BF33" i="23"/>
  <c r="BE33" i="23"/>
  <c r="BF32" i="23"/>
  <c r="BE32" i="23"/>
  <c r="BF31" i="23"/>
  <c r="BE31" i="23"/>
  <c r="BF30" i="23"/>
  <c r="BE30" i="23"/>
  <c r="BF29" i="23"/>
  <c r="BE29" i="23"/>
  <c r="BF28" i="23"/>
  <c r="BE28" i="23"/>
  <c r="BF27" i="23"/>
  <c r="BE27" i="23"/>
  <c r="BF26" i="23"/>
  <c r="BE26" i="23"/>
  <c r="BF25" i="23"/>
  <c r="BE25" i="23"/>
  <c r="BF24" i="23"/>
  <c r="BE24" i="23"/>
  <c r="BF23" i="23"/>
  <c r="BE23" i="23"/>
  <c r="BF22" i="23"/>
  <c r="BE22" i="23"/>
  <c r="BF21" i="23"/>
  <c r="BE21" i="23"/>
  <c r="BF20" i="23"/>
  <c r="BE20" i="23"/>
  <c r="BF19" i="23"/>
  <c r="BE19" i="23"/>
  <c r="BF18" i="23"/>
  <c r="BE18" i="23"/>
  <c r="BF17" i="23"/>
  <c r="BE17" i="23"/>
  <c r="BF16" i="23"/>
  <c r="BE16" i="23"/>
  <c r="BF15" i="23"/>
  <c r="BE15" i="23"/>
  <c r="BF14" i="23"/>
  <c r="BE14" i="23"/>
  <c r="BF13" i="23"/>
  <c r="BE13" i="23"/>
  <c r="BF12" i="23"/>
  <c r="BE12" i="23"/>
  <c r="BF11" i="23"/>
  <c r="BE11" i="23"/>
  <c r="BF10" i="23"/>
  <c r="BE10" i="23"/>
  <c r="BF9" i="23"/>
  <c r="BE9" i="23"/>
  <c r="BF8" i="23"/>
  <c r="BE8" i="23"/>
  <c r="BF7" i="23"/>
  <c r="BE7" i="23"/>
  <c r="BF6" i="23"/>
  <c r="BE6" i="23"/>
  <c r="BF5" i="23"/>
  <c r="BE5" i="23"/>
  <c r="BF4" i="23"/>
  <c r="BE4" i="23"/>
  <c r="BF43" i="22"/>
  <c r="BE43" i="22"/>
  <c r="BF42" i="22"/>
  <c r="BE42" i="22"/>
  <c r="BF41" i="22"/>
  <c r="BE41" i="22"/>
  <c r="BF40" i="22"/>
  <c r="BE40" i="22"/>
  <c r="BF39" i="22"/>
  <c r="BE39" i="22"/>
  <c r="BF38" i="22"/>
  <c r="BE38" i="22"/>
  <c r="BF37" i="22"/>
  <c r="BE37" i="22"/>
  <c r="BF36" i="22"/>
  <c r="BE36" i="22"/>
  <c r="BF35" i="22"/>
  <c r="BE35" i="22"/>
  <c r="BF34" i="22"/>
  <c r="BE34" i="22"/>
  <c r="BF33" i="22"/>
  <c r="BE33" i="22"/>
  <c r="BF32" i="22"/>
  <c r="BE32" i="22"/>
  <c r="BF31" i="22"/>
  <c r="BE31" i="22"/>
  <c r="BF30" i="22"/>
  <c r="BE30" i="22"/>
  <c r="BF29" i="22"/>
  <c r="BE29" i="22"/>
  <c r="BF28" i="22"/>
  <c r="BE28" i="22"/>
  <c r="BF27" i="22"/>
  <c r="BE27" i="22"/>
  <c r="BF26" i="22"/>
  <c r="BE26" i="22"/>
  <c r="BF25" i="22"/>
  <c r="BE25" i="22"/>
  <c r="BF24" i="22"/>
  <c r="BE24" i="22"/>
  <c r="BF23" i="22"/>
  <c r="BE23" i="22"/>
  <c r="BF22" i="22"/>
  <c r="BE22" i="22"/>
  <c r="BF21" i="22"/>
  <c r="BE21" i="22"/>
  <c r="BF20" i="22"/>
  <c r="BE20" i="22"/>
  <c r="BF19" i="22"/>
  <c r="BE19" i="22"/>
  <c r="BF18" i="22"/>
  <c r="BE18" i="22"/>
  <c r="BF17" i="22"/>
  <c r="BE17" i="22"/>
  <c r="BF16" i="22"/>
  <c r="BE16" i="22"/>
  <c r="BF15" i="22"/>
  <c r="BE15" i="22"/>
  <c r="BF14" i="22"/>
  <c r="BE14" i="22"/>
  <c r="BF13" i="22"/>
  <c r="BE13" i="22"/>
  <c r="BF12" i="22"/>
  <c r="BE12" i="22"/>
  <c r="BF11" i="22"/>
  <c r="BE11" i="22"/>
  <c r="BF10" i="22"/>
  <c r="BE10" i="22"/>
  <c r="BF9" i="22"/>
  <c r="BE9" i="22"/>
  <c r="BF8" i="22"/>
  <c r="BE8" i="22"/>
  <c r="BF7" i="22"/>
  <c r="BE7" i="22"/>
  <c r="BF6" i="22"/>
  <c r="BE6" i="22"/>
  <c r="BF5" i="22"/>
  <c r="BE5" i="22"/>
  <c r="BF4" i="22"/>
  <c r="BE4" i="22"/>
  <c r="BF43" i="21"/>
  <c r="BE43" i="21"/>
  <c r="BF42" i="21"/>
  <c r="BE42" i="21"/>
  <c r="BF41" i="21"/>
  <c r="BE41" i="21"/>
  <c r="BF40" i="21"/>
  <c r="BE40" i="21"/>
  <c r="BF39" i="21"/>
  <c r="BE39" i="21"/>
  <c r="BF38" i="21"/>
  <c r="BE38" i="21"/>
  <c r="BF37" i="21"/>
  <c r="BE37" i="21"/>
  <c r="BF36" i="21"/>
  <c r="BE36" i="21"/>
  <c r="BF35" i="21"/>
  <c r="BE35" i="21"/>
  <c r="BE34" i="21"/>
  <c r="BF33" i="21"/>
  <c r="BE33" i="21"/>
  <c r="BF32" i="21"/>
  <c r="BE32" i="21"/>
  <c r="BF31" i="21"/>
  <c r="BE31" i="21"/>
  <c r="BF30" i="21"/>
  <c r="BE30" i="21"/>
  <c r="BF29" i="21"/>
  <c r="BE29" i="21"/>
  <c r="BF28" i="21"/>
  <c r="BE28" i="21"/>
  <c r="BF27" i="21"/>
  <c r="BE27" i="21"/>
  <c r="BF26" i="21"/>
  <c r="BE26" i="21"/>
  <c r="BF25" i="21"/>
  <c r="BE25" i="21"/>
  <c r="BF24" i="21"/>
  <c r="BE24" i="21"/>
  <c r="BF23" i="21"/>
  <c r="BE23" i="21"/>
  <c r="BF22" i="21"/>
  <c r="BE22" i="21"/>
  <c r="BF21" i="21"/>
  <c r="BE21" i="21"/>
  <c r="BF20" i="21"/>
  <c r="BE20" i="21"/>
  <c r="BF19" i="21"/>
  <c r="BE19" i="21"/>
  <c r="BF18" i="21"/>
  <c r="BE18" i="21"/>
  <c r="BF17" i="21"/>
  <c r="BE17" i="21"/>
  <c r="BF16" i="21"/>
  <c r="BE16" i="21"/>
  <c r="BF15" i="21"/>
  <c r="BE15" i="21"/>
  <c r="BF14" i="21"/>
  <c r="BE14" i="21"/>
  <c r="BF13" i="21"/>
  <c r="BE13" i="21"/>
  <c r="BF12" i="21"/>
  <c r="BE12" i="21"/>
  <c r="BF11" i="21"/>
  <c r="BE11" i="21"/>
  <c r="BF10" i="21"/>
  <c r="BE10" i="21"/>
  <c r="BF9" i="21"/>
  <c r="BE9" i="21"/>
  <c r="BF8" i="21"/>
  <c r="BE8" i="21"/>
  <c r="BF7" i="21"/>
  <c r="BE7" i="21"/>
  <c r="BF6" i="21"/>
  <c r="BE6" i="21"/>
  <c r="BF5" i="21"/>
  <c r="BE5" i="21"/>
  <c r="BF4" i="21"/>
  <c r="BE4" i="21"/>
  <c r="BF43" i="20"/>
  <c r="BE43" i="20"/>
  <c r="BF42" i="20"/>
  <c r="BE42" i="20"/>
  <c r="BF41" i="20"/>
  <c r="BE41" i="20"/>
  <c r="BF40" i="20"/>
  <c r="BE40" i="20"/>
  <c r="BF39" i="20"/>
  <c r="BE39" i="20"/>
  <c r="BF38" i="20"/>
  <c r="BE38" i="20"/>
  <c r="BF37" i="20"/>
  <c r="BE37" i="20"/>
  <c r="BF36" i="20"/>
  <c r="BE36" i="20"/>
  <c r="BF35" i="20"/>
  <c r="BE35" i="20"/>
  <c r="BF34" i="20"/>
  <c r="BE34" i="20"/>
  <c r="BF33" i="20"/>
  <c r="BE33" i="20"/>
  <c r="BF32" i="20"/>
  <c r="BE32" i="20"/>
  <c r="BF31" i="20"/>
  <c r="BE31" i="20"/>
  <c r="BF30" i="20"/>
  <c r="BE30" i="20"/>
  <c r="BF29" i="20"/>
  <c r="BE29" i="20"/>
  <c r="BF28" i="20"/>
  <c r="BE28" i="20"/>
  <c r="BF27" i="20"/>
  <c r="BE27" i="20"/>
  <c r="BF26" i="20"/>
  <c r="BE26" i="20"/>
  <c r="BF25" i="20"/>
  <c r="BE25" i="20"/>
  <c r="BF24" i="20"/>
  <c r="BE24" i="20"/>
  <c r="BF23" i="20"/>
  <c r="BE23" i="20"/>
  <c r="BF22" i="20"/>
  <c r="BE22" i="20"/>
  <c r="BF21" i="20"/>
  <c r="BE21" i="20"/>
  <c r="BF20" i="20"/>
  <c r="BE20" i="20"/>
  <c r="BF19" i="20"/>
  <c r="BE19" i="20"/>
  <c r="BF18" i="20"/>
  <c r="BE18" i="20"/>
  <c r="BF17" i="20"/>
  <c r="BE17" i="20"/>
  <c r="BF16" i="20"/>
  <c r="BE16" i="20"/>
  <c r="BF15" i="20"/>
  <c r="BE15" i="20"/>
  <c r="BF14" i="20"/>
  <c r="BE14" i="20"/>
  <c r="BF13" i="20"/>
  <c r="BE13" i="20"/>
  <c r="BF12" i="20"/>
  <c r="BE12" i="20"/>
  <c r="BF11" i="20"/>
  <c r="BE11" i="20"/>
  <c r="BF10" i="20"/>
  <c r="BE10" i="20"/>
  <c r="BF9" i="20"/>
  <c r="BE9" i="20"/>
  <c r="BF8" i="20"/>
  <c r="BE8" i="20"/>
  <c r="BF7" i="20"/>
  <c r="BE7" i="20"/>
  <c r="BF6" i="20"/>
  <c r="BE6" i="20"/>
  <c r="BF5" i="20"/>
  <c r="BE5" i="20"/>
  <c r="BF4" i="20"/>
  <c r="BE4" i="20"/>
  <c r="BF44" i="19"/>
  <c r="BE44" i="19"/>
  <c r="BF43" i="19"/>
  <c r="BE43" i="19"/>
  <c r="BF42" i="19"/>
  <c r="BE42" i="19"/>
  <c r="BF41" i="19"/>
  <c r="BE41" i="19"/>
  <c r="BF40" i="19"/>
  <c r="BE40" i="19"/>
  <c r="BF39" i="19"/>
  <c r="BE39" i="19"/>
  <c r="BF38" i="19"/>
  <c r="BE38" i="19"/>
  <c r="BF37" i="19"/>
  <c r="BE37" i="19"/>
  <c r="BF36" i="19"/>
  <c r="BE36" i="19"/>
  <c r="BF35" i="19"/>
  <c r="BE35" i="19"/>
  <c r="BF34" i="19"/>
  <c r="BE34" i="19"/>
  <c r="BF33" i="19"/>
  <c r="BE33" i="19"/>
  <c r="BF32" i="19"/>
  <c r="BE32" i="19"/>
  <c r="BF31" i="19"/>
  <c r="BE31" i="19"/>
  <c r="BF30" i="19"/>
  <c r="BE30" i="19"/>
  <c r="BF29" i="19"/>
  <c r="BE29" i="19"/>
  <c r="BF28" i="19"/>
  <c r="BE28" i="19"/>
  <c r="BF27" i="19"/>
  <c r="BE27" i="19"/>
  <c r="BF26" i="19"/>
  <c r="BE26" i="19"/>
  <c r="BF25" i="19"/>
  <c r="BE25" i="19"/>
  <c r="BF24" i="19"/>
  <c r="BE24" i="19"/>
  <c r="BF23" i="19"/>
  <c r="BE23" i="19"/>
  <c r="BF22" i="19"/>
  <c r="BE22" i="19"/>
  <c r="BF21" i="19"/>
  <c r="BE21" i="19"/>
  <c r="BF20" i="19"/>
  <c r="BE20" i="19"/>
  <c r="BF19" i="19"/>
  <c r="BE19" i="19"/>
  <c r="BF18" i="19"/>
  <c r="BE18" i="19"/>
  <c r="BF17" i="19"/>
  <c r="BE17" i="19"/>
  <c r="BF16" i="19"/>
  <c r="BE16" i="19"/>
  <c r="BF15" i="19"/>
  <c r="BE15" i="19"/>
  <c r="BF14" i="19"/>
  <c r="BE14" i="19"/>
  <c r="BF13" i="19"/>
  <c r="BE13" i="19"/>
  <c r="BF12" i="19"/>
  <c r="BE12" i="19"/>
  <c r="BF11" i="19"/>
  <c r="BE11" i="19"/>
  <c r="BF10" i="19"/>
  <c r="BE10" i="19"/>
  <c r="BF9" i="19"/>
  <c r="BE9" i="19"/>
  <c r="BF8" i="19"/>
  <c r="BE8" i="19"/>
  <c r="BF7" i="19"/>
  <c r="BE7" i="19"/>
  <c r="BF6" i="19"/>
  <c r="BE6" i="19"/>
  <c r="BF5" i="19"/>
  <c r="BE5" i="19"/>
  <c r="BF4" i="19"/>
  <c r="BE4" i="19"/>
  <c r="BF43" i="18"/>
  <c r="BE43" i="18"/>
  <c r="BF42" i="18"/>
  <c r="BE42" i="18"/>
  <c r="BF41" i="18"/>
  <c r="BE41" i="18"/>
  <c r="BF40" i="18"/>
  <c r="BE40" i="18"/>
  <c r="BF39" i="18"/>
  <c r="BE39" i="18"/>
  <c r="BF38" i="18"/>
  <c r="BE38" i="18"/>
  <c r="BF37" i="18"/>
  <c r="BE37" i="18"/>
  <c r="BF36" i="18"/>
  <c r="BE36" i="18"/>
  <c r="BF35" i="18"/>
  <c r="BE35" i="18"/>
  <c r="BF34" i="18"/>
  <c r="BE34" i="18"/>
  <c r="BF33" i="18"/>
  <c r="BE33" i="18"/>
  <c r="BF32" i="18"/>
  <c r="BE32" i="18"/>
  <c r="BF31" i="18"/>
  <c r="BE31" i="18"/>
  <c r="BF30" i="18"/>
  <c r="BE30" i="18"/>
  <c r="BF29" i="18"/>
  <c r="BE29" i="18"/>
  <c r="BF28" i="18"/>
  <c r="BE28" i="18"/>
  <c r="BF27" i="18"/>
  <c r="BE27" i="18"/>
  <c r="BF26" i="18"/>
  <c r="BE26" i="18"/>
  <c r="BF25" i="18"/>
  <c r="BE25" i="18"/>
  <c r="BF24" i="18"/>
  <c r="BE24" i="18"/>
  <c r="BF23" i="18"/>
  <c r="BE23" i="18"/>
  <c r="BF22" i="18"/>
  <c r="BE22" i="18"/>
  <c r="BF21" i="18"/>
  <c r="BE21" i="18"/>
  <c r="BF20" i="18"/>
  <c r="BE20" i="18"/>
  <c r="BF19" i="18"/>
  <c r="BE19" i="18"/>
  <c r="BF18" i="18"/>
  <c r="BE18" i="18"/>
  <c r="BF17" i="18"/>
  <c r="BE17" i="18"/>
  <c r="BF16" i="18"/>
  <c r="BE16" i="18"/>
  <c r="BF15" i="18"/>
  <c r="BE15" i="18"/>
  <c r="BF14" i="18"/>
  <c r="BE14" i="18"/>
  <c r="BF13" i="18"/>
  <c r="BE13" i="18"/>
  <c r="BF12" i="18"/>
  <c r="BE12" i="18"/>
  <c r="BF11" i="18"/>
  <c r="BE11" i="18"/>
  <c r="BF10" i="18"/>
  <c r="BE10" i="18"/>
  <c r="BF9" i="18"/>
  <c r="BE9" i="18"/>
  <c r="BF8" i="18"/>
  <c r="BE8" i="18"/>
  <c r="BF7" i="18"/>
  <c r="BE7" i="18"/>
  <c r="BF6" i="18"/>
  <c r="BE6" i="18"/>
  <c r="BF5" i="18"/>
  <c r="BE5" i="18"/>
  <c r="BF4" i="18"/>
  <c r="BE4" i="18"/>
  <c r="BF43" i="17"/>
  <c r="BE43" i="17"/>
  <c r="BF42" i="17"/>
  <c r="BE42" i="17"/>
  <c r="BF41" i="17"/>
  <c r="BE41" i="17"/>
  <c r="BF40" i="17"/>
  <c r="BE40" i="17"/>
  <c r="BF39" i="17"/>
  <c r="BE39" i="17"/>
  <c r="BF38" i="17"/>
  <c r="BE38" i="17"/>
  <c r="BF37" i="17"/>
  <c r="BE37" i="17"/>
  <c r="BF36" i="17"/>
  <c r="BE36" i="17"/>
  <c r="BF35" i="17"/>
  <c r="BE35" i="17"/>
  <c r="BF34" i="17"/>
  <c r="BE34" i="17"/>
  <c r="BF33" i="17"/>
  <c r="BE33" i="17"/>
  <c r="BF32" i="17"/>
  <c r="BE32" i="17"/>
  <c r="BF31" i="17"/>
  <c r="BE31" i="17"/>
  <c r="BF30" i="17"/>
  <c r="BE30" i="17"/>
  <c r="BF29" i="17"/>
  <c r="BE29" i="17"/>
  <c r="BF28" i="17"/>
  <c r="BE28" i="17"/>
  <c r="BF27" i="17"/>
  <c r="BE27" i="17"/>
  <c r="BF26" i="17"/>
  <c r="BE26" i="17"/>
  <c r="BF25" i="17"/>
  <c r="BE25" i="17"/>
  <c r="BF24" i="17"/>
  <c r="BE24" i="17"/>
  <c r="BF23" i="17"/>
  <c r="BE23" i="17"/>
  <c r="BF22" i="17"/>
  <c r="BE22" i="17"/>
  <c r="BF21" i="17"/>
  <c r="BE21" i="17"/>
  <c r="BF20" i="17"/>
  <c r="BE20" i="17"/>
  <c r="BF19" i="17"/>
  <c r="BE19" i="17"/>
  <c r="BF18" i="17"/>
  <c r="BE18" i="17"/>
  <c r="BF17" i="17"/>
  <c r="BE17" i="17"/>
  <c r="BF16" i="17"/>
  <c r="BE16" i="17"/>
  <c r="BF15" i="17"/>
  <c r="BE15" i="17"/>
  <c r="BF14" i="17"/>
  <c r="BE14" i="17"/>
  <c r="BF13" i="17"/>
  <c r="BE13" i="17"/>
  <c r="BF12" i="17"/>
  <c r="BE12" i="17"/>
  <c r="BF11" i="17"/>
  <c r="BE11" i="17"/>
  <c r="BF10" i="17"/>
  <c r="BE10" i="17"/>
  <c r="BF9" i="17"/>
  <c r="BE9" i="17"/>
  <c r="BF8" i="17"/>
  <c r="BE8" i="17"/>
  <c r="BF7" i="17"/>
  <c r="BE7" i="17"/>
  <c r="BF6" i="17"/>
  <c r="BE6" i="17"/>
  <c r="BF5" i="17"/>
  <c r="BE5" i="17"/>
  <c r="BF4" i="17"/>
  <c r="BE4" i="17"/>
  <c r="BF43" i="16"/>
  <c r="BE43" i="16"/>
  <c r="BF42" i="16"/>
  <c r="BE42" i="16"/>
  <c r="BF41" i="16"/>
  <c r="BE41" i="16"/>
  <c r="BF40" i="16"/>
  <c r="BE40" i="16"/>
  <c r="BF39" i="16"/>
  <c r="BE39" i="16"/>
  <c r="BF38" i="16"/>
  <c r="BE38" i="16"/>
  <c r="BF37" i="16"/>
  <c r="BE37" i="16"/>
  <c r="BF36" i="16"/>
  <c r="BE36" i="16"/>
  <c r="BF35" i="16"/>
  <c r="BE35" i="16"/>
  <c r="BF34" i="16"/>
  <c r="BE34" i="16"/>
  <c r="BF33" i="16"/>
  <c r="BE33" i="16"/>
  <c r="BF32" i="16"/>
  <c r="BE32" i="16"/>
  <c r="BF31" i="16"/>
  <c r="BE31" i="16"/>
  <c r="BF30" i="16"/>
  <c r="BE30" i="16"/>
  <c r="BF29" i="16"/>
  <c r="BE29" i="16"/>
  <c r="BF28" i="16"/>
  <c r="BE28" i="16"/>
  <c r="BF27" i="16"/>
  <c r="BE27" i="16"/>
  <c r="BF26" i="16"/>
  <c r="BE26" i="16"/>
  <c r="BF25" i="16"/>
  <c r="BE25" i="16"/>
  <c r="BF24" i="16"/>
  <c r="BE24" i="16"/>
  <c r="BF23" i="16"/>
  <c r="BE23" i="16"/>
  <c r="BF22" i="16"/>
  <c r="BE22" i="16"/>
  <c r="BF21" i="16"/>
  <c r="BE21" i="16"/>
  <c r="BF20" i="16"/>
  <c r="BE20" i="16"/>
  <c r="BF19" i="16"/>
  <c r="BE19" i="16"/>
  <c r="BF18" i="16"/>
  <c r="BE18" i="16"/>
  <c r="BF17" i="16"/>
  <c r="BE17" i="16"/>
  <c r="BF16" i="16"/>
  <c r="BE16" i="16"/>
  <c r="BF15" i="16"/>
  <c r="BE15" i="16"/>
  <c r="BF14" i="16"/>
  <c r="BE14" i="16"/>
  <c r="BF13" i="16"/>
  <c r="BE13" i="16"/>
  <c r="BF12" i="16"/>
  <c r="BE12" i="16"/>
  <c r="BF11" i="16"/>
  <c r="BE11" i="16"/>
  <c r="BF10" i="16"/>
  <c r="BE10" i="16"/>
  <c r="BF9" i="16"/>
  <c r="BE9" i="16"/>
  <c r="BF8" i="16"/>
  <c r="BE8" i="16"/>
  <c r="BF7" i="16"/>
  <c r="BE7" i="16"/>
  <c r="BF6" i="16"/>
  <c r="BE6" i="16"/>
  <c r="BF5" i="16"/>
  <c r="BE5" i="16"/>
  <c r="BF4" i="16"/>
  <c r="BE4" i="16"/>
  <c r="BV43" i="15"/>
  <c r="BU43" i="15"/>
  <c r="BV42" i="15"/>
  <c r="BU42" i="15"/>
  <c r="BV41" i="15"/>
  <c r="BU41" i="15"/>
  <c r="BV40" i="15"/>
  <c r="BU40" i="15"/>
  <c r="BV39" i="15"/>
  <c r="BU39" i="15"/>
  <c r="BV38" i="15"/>
  <c r="BU38" i="15"/>
  <c r="BV37" i="15"/>
  <c r="BU37" i="15"/>
  <c r="BV36" i="15"/>
  <c r="BU36" i="15"/>
  <c r="BV35" i="15"/>
  <c r="BU35" i="15"/>
  <c r="BV34" i="15"/>
  <c r="BU34" i="15"/>
  <c r="BV33" i="15"/>
  <c r="BU33" i="15"/>
  <c r="BV32" i="15"/>
  <c r="BU32" i="15"/>
  <c r="BV31" i="15"/>
  <c r="BU31" i="15"/>
  <c r="BV30" i="15"/>
  <c r="BU30" i="15"/>
  <c r="BV29" i="15"/>
  <c r="BU29" i="15"/>
  <c r="BV28" i="15"/>
  <c r="BU28" i="15"/>
  <c r="BV27" i="15"/>
  <c r="BU27" i="15"/>
  <c r="BV26" i="15"/>
  <c r="BU26" i="15"/>
  <c r="BV25" i="15"/>
  <c r="BU25" i="15"/>
  <c r="BV24" i="15"/>
  <c r="BU24" i="15"/>
  <c r="BV23" i="15"/>
  <c r="BU23" i="15"/>
  <c r="BV22" i="15"/>
  <c r="BU22" i="15"/>
  <c r="BV21" i="15"/>
  <c r="BU21" i="15"/>
  <c r="BV20" i="15"/>
  <c r="BU20" i="15"/>
  <c r="BV19" i="15"/>
  <c r="BU19" i="15"/>
  <c r="BV18" i="15"/>
  <c r="BU18" i="15"/>
  <c r="BV17" i="15"/>
  <c r="BU17" i="15"/>
  <c r="BV16" i="15"/>
  <c r="BU16" i="15"/>
  <c r="BV15" i="15"/>
  <c r="BU15" i="15"/>
  <c r="BV14" i="15"/>
  <c r="BU14" i="15"/>
  <c r="BV13" i="15"/>
  <c r="BU13" i="15"/>
  <c r="BV12" i="15"/>
  <c r="BU12" i="15"/>
  <c r="BV11" i="15"/>
  <c r="BU11" i="15"/>
  <c r="BV10" i="15"/>
  <c r="BU10" i="15"/>
  <c r="BV9" i="15"/>
  <c r="BU9" i="15"/>
  <c r="BV8" i="15"/>
  <c r="BU8" i="15"/>
  <c r="BV7" i="15"/>
  <c r="BU7" i="15"/>
  <c r="BV6" i="15"/>
  <c r="BU6" i="15"/>
  <c r="BV5" i="15"/>
  <c r="BU5" i="15"/>
  <c r="BV4" i="15"/>
  <c r="BU4" i="15"/>
  <c r="BP43" i="14"/>
  <c r="BO43" i="14"/>
  <c r="BP42" i="14"/>
  <c r="BO42" i="14"/>
  <c r="BP41" i="14"/>
  <c r="BO41" i="14"/>
  <c r="BP40" i="14"/>
  <c r="BO40" i="14"/>
  <c r="BP39" i="14"/>
  <c r="BO39" i="14"/>
  <c r="BP38" i="14"/>
  <c r="BO38" i="14"/>
  <c r="BP37" i="14"/>
  <c r="BO37" i="14"/>
  <c r="BP36" i="14"/>
  <c r="BO36" i="14"/>
  <c r="BP35" i="14"/>
  <c r="BO35" i="14"/>
  <c r="BP34" i="14"/>
  <c r="BO34" i="14"/>
  <c r="BP33" i="14"/>
  <c r="BO33" i="14"/>
  <c r="BP32" i="14"/>
  <c r="BO32" i="14"/>
  <c r="BP31" i="14"/>
  <c r="BO31" i="14"/>
  <c r="BP30" i="14"/>
  <c r="BO30" i="14"/>
  <c r="BP29" i="14"/>
  <c r="BO29" i="14"/>
  <c r="BP28" i="14"/>
  <c r="BO28" i="14"/>
  <c r="BP27" i="14"/>
  <c r="BO27" i="14"/>
  <c r="BP26" i="14"/>
  <c r="BO26" i="14"/>
  <c r="BP25" i="14"/>
  <c r="BO25" i="14"/>
  <c r="BP24" i="14"/>
  <c r="BO24" i="14"/>
  <c r="BP23" i="14"/>
  <c r="BO23" i="14"/>
  <c r="BP22" i="14"/>
  <c r="BO22" i="14"/>
  <c r="BP21" i="14"/>
  <c r="BO21" i="14"/>
  <c r="BP20" i="14"/>
  <c r="BO20" i="14"/>
  <c r="BP19" i="14"/>
  <c r="BO19" i="14"/>
  <c r="BP18" i="14"/>
  <c r="BO18" i="14"/>
  <c r="BP17" i="14"/>
  <c r="BO17" i="14"/>
  <c r="BP16" i="14"/>
  <c r="BO16" i="14"/>
  <c r="BP15" i="14"/>
  <c r="BO15" i="14"/>
  <c r="BP14" i="14"/>
  <c r="BO14" i="14"/>
  <c r="BP13" i="14"/>
  <c r="BO13" i="14"/>
  <c r="BP12" i="14"/>
  <c r="BO12" i="14"/>
  <c r="BP11" i="14"/>
  <c r="BO11" i="14"/>
  <c r="BP10" i="14"/>
  <c r="BO10" i="14"/>
  <c r="BP9" i="14"/>
  <c r="BO9" i="14"/>
  <c r="BP8" i="14"/>
  <c r="BO8" i="14"/>
  <c r="BP7" i="14"/>
  <c r="BO7" i="14"/>
  <c r="BP6" i="14"/>
  <c r="BO6" i="14"/>
  <c r="BP5" i="14"/>
  <c r="BO5" i="14"/>
  <c r="BP4" i="14"/>
  <c r="BO4" i="14"/>
  <c r="BF43" i="13"/>
  <c r="BE43" i="13"/>
  <c r="BF42" i="13"/>
  <c r="BE42" i="13"/>
  <c r="BF41" i="13"/>
  <c r="BE41" i="13"/>
  <c r="BF40" i="13"/>
  <c r="BE40" i="13"/>
  <c r="BF39" i="13"/>
  <c r="BE39" i="13"/>
  <c r="BF38" i="13"/>
  <c r="BE38" i="13"/>
  <c r="BF37" i="13"/>
  <c r="BE37" i="13"/>
  <c r="BF36" i="13"/>
  <c r="BE36" i="13"/>
  <c r="BF35" i="13"/>
  <c r="BE35" i="13"/>
  <c r="BF34" i="13"/>
  <c r="BE34" i="13"/>
  <c r="BF33" i="13"/>
  <c r="BE33" i="13"/>
  <c r="BF32" i="13"/>
  <c r="BE32" i="13"/>
  <c r="BF31" i="13"/>
  <c r="BE31" i="13"/>
  <c r="BF30" i="13"/>
  <c r="BE30" i="13"/>
  <c r="BF29" i="13"/>
  <c r="BE29" i="13"/>
  <c r="BF28" i="13"/>
  <c r="BE28" i="13"/>
  <c r="BF27" i="13"/>
  <c r="BE27" i="13"/>
  <c r="BF26" i="13"/>
  <c r="BE26" i="13"/>
  <c r="BF25" i="13"/>
  <c r="BE25" i="13"/>
  <c r="BF24" i="13"/>
  <c r="BE24" i="13"/>
  <c r="BF23" i="13"/>
  <c r="BE23" i="13"/>
  <c r="BF22" i="13"/>
  <c r="BE22" i="13"/>
  <c r="BF21" i="13"/>
  <c r="BE21" i="13"/>
  <c r="BF20" i="13"/>
  <c r="BE20" i="13"/>
  <c r="BF19" i="13"/>
  <c r="BE19" i="13"/>
  <c r="BF18" i="13"/>
  <c r="BE18" i="13"/>
  <c r="BF17" i="13"/>
  <c r="BE17" i="13"/>
  <c r="BF16" i="13"/>
  <c r="BE16" i="13"/>
  <c r="BF15" i="13"/>
  <c r="BE15" i="13"/>
  <c r="BF14" i="13"/>
  <c r="BE14" i="13"/>
  <c r="BF13" i="13"/>
  <c r="BE13" i="13"/>
  <c r="BF12" i="13"/>
  <c r="BE12" i="13"/>
  <c r="BF11" i="13"/>
  <c r="BE11" i="13"/>
  <c r="BF10" i="13"/>
  <c r="BE10" i="13"/>
  <c r="BF9" i="13"/>
  <c r="BE9" i="13"/>
  <c r="BF8" i="13"/>
  <c r="BE8" i="13"/>
  <c r="BF7" i="13"/>
  <c r="BE7" i="13"/>
  <c r="BF6" i="13"/>
  <c r="BE6" i="13"/>
  <c r="BF5" i="13"/>
  <c r="BE5" i="13"/>
  <c r="BF4" i="13"/>
  <c r="BE4" i="13"/>
  <c r="BR43" i="12"/>
  <c r="BQ43" i="12"/>
  <c r="BR42" i="12"/>
  <c r="BQ42" i="12"/>
  <c r="BR41" i="12"/>
  <c r="BQ41" i="12"/>
  <c r="BR40" i="12"/>
  <c r="BQ40" i="12"/>
  <c r="BR39" i="12"/>
  <c r="BQ39" i="12"/>
  <c r="BR38" i="12"/>
  <c r="BQ38" i="12"/>
  <c r="BR37" i="12"/>
  <c r="BQ37" i="12"/>
  <c r="BR36" i="12"/>
  <c r="BQ36" i="12"/>
  <c r="BR35" i="12"/>
  <c r="BQ35" i="12"/>
  <c r="BR34" i="12"/>
  <c r="BQ34" i="12"/>
  <c r="BR33" i="12"/>
  <c r="BQ33" i="12"/>
  <c r="BR32" i="12"/>
  <c r="BQ32" i="12"/>
  <c r="BR31" i="12"/>
  <c r="BQ31" i="12"/>
  <c r="BR30" i="12"/>
  <c r="BQ30" i="12"/>
  <c r="BR29" i="12"/>
  <c r="BQ29" i="12"/>
  <c r="BR28" i="12"/>
  <c r="BQ28" i="12"/>
  <c r="BR27" i="12"/>
  <c r="BQ27" i="12"/>
  <c r="BR26" i="12"/>
  <c r="BQ26" i="12"/>
  <c r="BR25" i="12"/>
  <c r="BQ25" i="12"/>
  <c r="BR24" i="12"/>
  <c r="BQ24" i="12"/>
  <c r="BR23" i="12"/>
  <c r="BQ23" i="12"/>
  <c r="BR22" i="12"/>
  <c r="BQ22" i="12"/>
  <c r="BR21" i="12"/>
  <c r="BQ21" i="12"/>
  <c r="BR20" i="12"/>
  <c r="BQ20" i="12"/>
  <c r="BR19" i="12"/>
  <c r="BQ19" i="12"/>
  <c r="BR18" i="12"/>
  <c r="BQ18" i="12"/>
  <c r="BR17" i="12"/>
  <c r="BQ17" i="12"/>
  <c r="BR16" i="12"/>
  <c r="BQ16" i="12"/>
  <c r="BR15" i="12"/>
  <c r="BQ15" i="12"/>
  <c r="BR14" i="12"/>
  <c r="BQ14" i="12"/>
  <c r="BR13" i="12"/>
  <c r="BQ13" i="12"/>
  <c r="BR12" i="12"/>
  <c r="BQ12" i="12"/>
  <c r="BR11" i="12"/>
  <c r="BQ11" i="12"/>
  <c r="BR10" i="12"/>
  <c r="BQ10" i="12"/>
  <c r="BR9" i="12"/>
  <c r="BQ9" i="12"/>
  <c r="BR8" i="12"/>
  <c r="BQ8" i="12"/>
  <c r="BR7" i="12"/>
  <c r="BQ7" i="12"/>
  <c r="BR6" i="12"/>
  <c r="BQ6" i="12"/>
  <c r="BR5" i="12"/>
  <c r="BQ5" i="12"/>
  <c r="BR4" i="12"/>
  <c r="BQ4" i="12"/>
  <c r="BF43" i="11"/>
  <c r="BE43" i="11"/>
  <c r="BF42" i="11"/>
  <c r="BE42" i="11"/>
  <c r="BF41" i="11"/>
  <c r="BE41" i="11"/>
  <c r="BF40" i="11"/>
  <c r="BE40" i="11"/>
  <c r="BF39" i="11"/>
  <c r="BE39" i="11"/>
  <c r="BF38" i="11"/>
  <c r="BE38" i="11"/>
  <c r="BF37" i="11"/>
  <c r="BE37" i="11"/>
  <c r="BF36" i="11"/>
  <c r="BE36" i="11"/>
  <c r="BF35" i="11"/>
  <c r="BE35" i="11"/>
  <c r="BF34" i="11"/>
  <c r="BE34" i="11"/>
  <c r="BF33" i="11"/>
  <c r="BE33" i="11"/>
  <c r="BF32" i="11"/>
  <c r="BE32" i="11"/>
  <c r="BF31" i="11"/>
  <c r="BE31" i="11"/>
  <c r="BF30" i="11"/>
  <c r="BE30" i="11"/>
  <c r="BF29" i="11"/>
  <c r="BE29" i="11"/>
  <c r="BF28" i="11"/>
  <c r="BE28" i="11"/>
  <c r="BF27" i="11"/>
  <c r="BE27" i="11"/>
  <c r="BF26" i="11"/>
  <c r="BE26" i="11"/>
  <c r="BF25" i="11"/>
  <c r="BE25" i="11"/>
  <c r="BF24" i="11"/>
  <c r="BE24" i="11"/>
  <c r="BF23" i="11"/>
  <c r="BE23" i="11"/>
  <c r="BF22" i="11"/>
  <c r="BE22" i="11"/>
  <c r="BF21" i="11"/>
  <c r="BE21" i="11"/>
  <c r="BF20" i="11"/>
  <c r="BE20" i="11"/>
  <c r="BF19" i="11"/>
  <c r="BE19" i="11"/>
  <c r="BF18" i="11"/>
  <c r="BE18" i="11"/>
  <c r="BF17" i="11"/>
  <c r="BE17" i="11"/>
  <c r="BF16" i="11"/>
  <c r="BE16" i="11"/>
  <c r="BF15" i="11"/>
  <c r="BE15" i="11"/>
  <c r="BF14" i="11"/>
  <c r="BE14" i="11"/>
  <c r="BF13" i="11"/>
  <c r="BE13" i="11"/>
  <c r="BF12" i="11"/>
  <c r="BE12" i="11"/>
  <c r="BF11" i="11"/>
  <c r="BE11" i="11"/>
  <c r="BF10" i="11"/>
  <c r="BE10" i="11"/>
  <c r="BF9" i="11"/>
  <c r="BE9" i="11"/>
  <c r="BF8" i="11"/>
  <c r="BE8" i="11"/>
  <c r="BF7" i="11"/>
  <c r="BE7" i="11"/>
  <c r="BF6" i="11"/>
  <c r="BE6" i="11"/>
  <c r="BF5" i="11"/>
  <c r="BE5" i="11"/>
  <c r="BF4" i="11"/>
  <c r="BE4" i="11"/>
  <c r="BF43" i="10"/>
  <c r="BE43" i="10"/>
  <c r="BF42" i="10"/>
  <c r="BE42" i="10"/>
  <c r="BF41" i="10"/>
  <c r="BE41" i="10"/>
  <c r="BF40" i="10"/>
  <c r="BE40" i="10"/>
  <c r="BF39" i="10"/>
  <c r="BE39" i="10"/>
  <c r="BF38" i="10"/>
  <c r="BE38" i="10"/>
  <c r="BF37" i="10"/>
  <c r="BE37" i="10"/>
  <c r="BF36" i="10"/>
  <c r="BF35" i="10"/>
  <c r="BF34" i="10"/>
  <c r="BF33" i="10"/>
  <c r="BE33" i="10"/>
  <c r="BF32" i="10"/>
  <c r="BE32" i="10"/>
  <c r="BF31" i="10"/>
  <c r="BE31" i="10"/>
  <c r="BF30" i="10"/>
  <c r="BF29" i="10"/>
  <c r="BF28" i="10"/>
  <c r="BE28" i="10"/>
  <c r="BF27" i="10"/>
  <c r="BF26" i="10"/>
  <c r="BE26" i="10"/>
  <c r="BF25" i="10"/>
  <c r="BE25" i="10"/>
  <c r="BF24" i="10"/>
  <c r="BE24" i="10"/>
  <c r="BF23" i="10"/>
  <c r="BF22" i="10"/>
  <c r="BE22" i="10"/>
  <c r="BF21" i="10"/>
  <c r="BE21" i="10"/>
  <c r="BF20" i="10"/>
  <c r="BF19" i="10"/>
  <c r="BF18" i="10"/>
  <c r="BE18" i="10"/>
  <c r="BF17" i="10"/>
  <c r="BF16" i="10"/>
  <c r="BF15" i="10"/>
  <c r="BE15" i="10"/>
  <c r="BF12" i="10"/>
  <c r="BE12" i="10"/>
  <c r="BF11" i="10"/>
  <c r="BE11" i="10"/>
  <c r="BF10" i="10"/>
  <c r="BF9" i="10"/>
  <c r="BF8" i="10"/>
  <c r="BF7" i="10"/>
  <c r="BF6" i="10"/>
  <c r="BF5" i="10"/>
  <c r="BE5" i="10"/>
  <c r="BF4" i="10"/>
  <c r="BF43" i="9"/>
  <c r="BE43" i="9"/>
  <c r="BF42" i="9"/>
  <c r="BE42" i="9"/>
  <c r="BF41" i="9"/>
  <c r="BE41" i="9"/>
  <c r="BF40" i="9"/>
  <c r="BE40" i="9"/>
  <c r="BF39" i="9"/>
  <c r="BE39" i="9"/>
  <c r="BF38" i="9"/>
  <c r="BE38" i="9"/>
  <c r="BF37" i="9"/>
  <c r="BE37" i="9"/>
  <c r="BF36" i="9"/>
  <c r="BE36" i="9"/>
  <c r="BF35" i="9"/>
  <c r="BE35" i="9"/>
  <c r="BF34" i="9"/>
  <c r="BE34" i="9"/>
  <c r="BF33" i="9"/>
  <c r="BE33" i="9"/>
  <c r="BF32" i="9"/>
  <c r="BE32" i="9"/>
  <c r="BF31" i="9"/>
  <c r="BE31" i="9"/>
  <c r="BF30" i="9"/>
  <c r="BE30" i="9"/>
  <c r="BF29" i="9"/>
  <c r="BE29" i="9"/>
  <c r="BF28" i="9"/>
  <c r="BE28" i="9"/>
  <c r="BF27" i="9"/>
  <c r="BE27" i="9"/>
  <c r="BF26" i="9"/>
  <c r="BE26" i="9"/>
  <c r="BF25" i="9"/>
  <c r="BE25" i="9"/>
  <c r="BF24" i="9"/>
  <c r="BE24" i="9"/>
  <c r="BF23" i="9"/>
  <c r="BE23" i="9"/>
  <c r="BF22" i="9"/>
  <c r="BE22" i="9"/>
  <c r="BF21" i="9"/>
  <c r="BE21" i="9"/>
  <c r="BF20" i="9"/>
  <c r="BE20" i="9"/>
  <c r="BF19" i="9"/>
  <c r="BE19" i="9"/>
  <c r="BF18" i="9"/>
  <c r="BE18" i="9"/>
  <c r="BF17" i="9"/>
  <c r="BE17" i="9"/>
  <c r="BF16" i="9"/>
  <c r="BE16" i="9"/>
  <c r="BF15" i="9"/>
  <c r="BE15" i="9"/>
  <c r="BF14" i="9"/>
  <c r="BE14" i="9"/>
  <c r="BF13" i="9"/>
  <c r="BE13" i="9"/>
  <c r="BF12" i="9"/>
  <c r="BE12" i="9"/>
  <c r="BF11" i="9"/>
  <c r="BE11" i="9"/>
  <c r="BF10" i="9"/>
  <c r="BE10" i="9"/>
  <c r="BF9" i="9"/>
  <c r="BE9" i="9"/>
  <c r="BF8" i="9"/>
  <c r="BE8" i="9"/>
  <c r="BF7" i="9"/>
  <c r="BE7" i="9"/>
  <c r="BF6" i="9"/>
  <c r="BE6" i="9"/>
  <c r="BF5" i="9"/>
  <c r="BE5" i="9"/>
  <c r="BF4" i="9"/>
  <c r="BE4" i="9"/>
  <c r="BF43" i="8"/>
  <c r="BE43" i="8"/>
  <c r="BF42" i="8"/>
  <c r="BE42" i="8"/>
  <c r="BF41" i="8"/>
  <c r="BE41" i="8"/>
  <c r="BF40" i="8"/>
  <c r="BE40" i="8"/>
  <c r="BF39" i="8"/>
  <c r="BE39" i="8"/>
  <c r="BF38" i="8"/>
  <c r="BE38" i="8"/>
  <c r="BF37" i="8"/>
  <c r="BE37" i="8"/>
  <c r="BF36" i="8"/>
  <c r="BE36" i="8"/>
  <c r="BF35" i="8"/>
  <c r="BE35" i="8"/>
  <c r="BF34" i="8"/>
  <c r="BE34" i="8"/>
  <c r="BF33" i="8"/>
  <c r="BE33" i="8"/>
  <c r="BF32" i="8"/>
  <c r="BE32" i="8"/>
  <c r="BF31" i="8"/>
  <c r="BE31" i="8"/>
  <c r="BF30" i="8"/>
  <c r="BE30" i="8"/>
  <c r="BF29" i="8"/>
  <c r="BE29" i="8"/>
  <c r="BF28" i="8"/>
  <c r="BE28" i="8"/>
  <c r="BF27" i="8"/>
  <c r="BE27" i="8"/>
  <c r="BF26" i="8"/>
  <c r="BE26" i="8"/>
  <c r="BF25" i="8"/>
  <c r="BE25" i="8"/>
  <c r="BF24" i="8"/>
  <c r="BE24" i="8"/>
  <c r="BF23" i="8"/>
  <c r="BE23" i="8"/>
  <c r="BF22" i="8"/>
  <c r="BE22" i="8"/>
  <c r="BF21" i="8"/>
  <c r="BE21" i="8"/>
  <c r="BF20" i="8"/>
  <c r="BE20" i="8"/>
  <c r="BF19" i="8"/>
  <c r="BE19" i="8"/>
  <c r="BF18" i="8"/>
  <c r="BE18" i="8"/>
  <c r="BF17" i="8"/>
  <c r="BE17" i="8"/>
  <c r="BF16" i="8"/>
  <c r="BE16" i="8"/>
  <c r="BF15" i="8"/>
  <c r="BE15" i="8"/>
  <c r="BF14" i="8"/>
  <c r="BE14" i="8"/>
  <c r="BF13" i="8"/>
  <c r="BE13" i="8"/>
  <c r="BF12" i="8"/>
  <c r="BE12" i="8"/>
  <c r="BF11" i="8"/>
  <c r="BE11" i="8"/>
  <c r="BF10" i="8"/>
  <c r="BE10" i="8"/>
  <c r="BF9" i="8"/>
  <c r="BE9" i="8"/>
  <c r="BF8" i="8"/>
  <c r="BE8" i="8"/>
  <c r="BF7" i="8"/>
  <c r="BE7" i="8"/>
  <c r="BF6" i="8"/>
  <c r="BE6" i="8"/>
  <c r="BF5" i="8"/>
  <c r="BE5" i="8"/>
  <c r="BF4" i="8"/>
  <c r="BE4" i="8"/>
  <c r="BF43" i="7"/>
  <c r="BE43" i="7"/>
  <c r="BF42" i="7"/>
  <c r="BE42" i="7"/>
  <c r="BF41" i="7"/>
  <c r="BE41" i="7"/>
  <c r="BF40" i="7"/>
  <c r="BE40" i="7"/>
  <c r="BF39" i="7"/>
  <c r="BE39" i="7"/>
  <c r="BF38" i="7"/>
  <c r="BE38" i="7"/>
  <c r="BF37" i="7"/>
  <c r="BE37" i="7"/>
  <c r="BF36" i="7"/>
  <c r="BE36" i="7"/>
  <c r="BF35" i="7"/>
  <c r="BE35" i="7"/>
  <c r="BF34" i="7"/>
  <c r="BE34" i="7"/>
  <c r="BF33" i="7"/>
  <c r="BE33" i="7"/>
  <c r="BF32" i="7"/>
  <c r="BE32" i="7"/>
  <c r="BF31" i="7"/>
  <c r="BE31" i="7"/>
  <c r="BF30" i="7"/>
  <c r="BE30" i="7"/>
  <c r="BF29" i="7"/>
  <c r="BE29" i="7"/>
  <c r="BF28" i="7"/>
  <c r="BE28" i="7"/>
  <c r="BF27" i="7"/>
  <c r="BE27" i="7"/>
  <c r="BF26" i="7"/>
  <c r="BE26" i="7"/>
  <c r="BF25" i="7"/>
  <c r="BE25" i="7"/>
  <c r="BF24" i="7"/>
  <c r="BE24" i="7"/>
  <c r="BF23" i="7"/>
  <c r="BE23" i="7"/>
  <c r="BF22" i="7"/>
  <c r="BE22" i="7"/>
  <c r="BF21" i="7"/>
  <c r="BE21" i="7"/>
  <c r="BF20" i="7"/>
  <c r="BE20" i="7"/>
  <c r="BF19" i="7"/>
  <c r="BE19" i="7"/>
  <c r="BF18" i="7"/>
  <c r="BE18" i="7"/>
  <c r="BF17" i="7"/>
  <c r="BE17" i="7"/>
  <c r="BF16" i="7"/>
  <c r="BE16" i="7"/>
  <c r="BF15" i="7"/>
  <c r="BE15" i="7"/>
  <c r="BF14" i="7"/>
  <c r="BE14" i="7"/>
  <c r="BF13" i="7"/>
  <c r="BE13" i="7"/>
  <c r="BF12" i="7"/>
  <c r="BE12" i="7"/>
  <c r="BF11" i="7"/>
  <c r="BE11" i="7"/>
  <c r="BF10" i="7"/>
  <c r="BE10" i="7"/>
  <c r="BF9" i="7"/>
  <c r="BE9" i="7"/>
  <c r="BF8" i="7"/>
  <c r="BE8" i="7"/>
  <c r="BF7" i="7"/>
  <c r="BE7" i="7"/>
  <c r="BF6" i="7"/>
  <c r="BE6" i="7"/>
  <c r="BF5" i="7"/>
  <c r="BE5" i="7"/>
  <c r="BF4" i="7"/>
  <c r="BE4" i="7"/>
  <c r="BF43" i="6"/>
  <c r="BE43" i="6"/>
  <c r="BF42" i="6"/>
  <c r="BE42" i="6"/>
  <c r="BF41" i="6"/>
  <c r="BE41" i="6"/>
  <c r="BF40" i="6"/>
  <c r="BE40" i="6"/>
  <c r="BF39" i="6"/>
  <c r="BE39" i="6"/>
  <c r="BF38" i="6"/>
  <c r="BE38" i="6"/>
  <c r="BF37" i="6"/>
  <c r="BE37" i="6"/>
  <c r="BF36" i="6"/>
  <c r="BE36" i="6"/>
  <c r="BF35" i="6"/>
  <c r="BE35" i="6"/>
  <c r="BF34" i="6"/>
  <c r="BE34" i="6"/>
  <c r="BF33" i="6"/>
  <c r="BE33" i="6"/>
  <c r="BF32" i="6"/>
  <c r="BE32" i="6"/>
  <c r="BF31" i="6"/>
  <c r="BE31" i="6"/>
  <c r="BF30" i="6"/>
  <c r="BE30" i="6"/>
  <c r="BF29" i="6"/>
  <c r="BE29" i="6"/>
  <c r="BF28" i="6"/>
  <c r="BE28" i="6"/>
  <c r="BF27" i="6"/>
  <c r="BE27" i="6"/>
  <c r="BF26" i="6"/>
  <c r="BE26" i="6"/>
  <c r="BF25" i="6"/>
  <c r="BE25" i="6"/>
  <c r="BF24" i="6"/>
  <c r="BE24" i="6"/>
  <c r="BF23" i="6"/>
  <c r="BE23" i="6"/>
  <c r="BF22" i="6"/>
  <c r="BE22" i="6"/>
  <c r="BF21" i="6"/>
  <c r="BE21" i="6"/>
  <c r="BF20" i="6"/>
  <c r="BE20" i="6"/>
  <c r="BF19" i="6"/>
  <c r="BE19" i="6"/>
  <c r="BF18" i="6"/>
  <c r="BE18" i="6"/>
  <c r="BF17" i="6"/>
  <c r="BE17" i="6"/>
  <c r="BF16" i="6"/>
  <c r="BE16" i="6"/>
  <c r="BF15" i="6"/>
  <c r="BE15" i="6"/>
  <c r="BF14" i="6"/>
  <c r="BE14" i="6"/>
  <c r="BF13" i="6"/>
  <c r="BE13" i="6"/>
  <c r="BF12" i="6"/>
  <c r="BE12" i="6"/>
  <c r="BF11" i="6"/>
  <c r="BE11" i="6"/>
  <c r="BF10" i="6"/>
  <c r="BE10" i="6"/>
  <c r="BF9" i="6"/>
  <c r="BE9" i="6"/>
  <c r="BF8" i="6"/>
  <c r="BE8" i="6"/>
  <c r="BF7" i="6"/>
  <c r="BE7" i="6"/>
  <c r="BF6" i="6"/>
  <c r="BE6" i="6"/>
  <c r="BF5" i="6"/>
  <c r="BE5" i="6"/>
  <c r="BF4" i="6"/>
  <c r="BE4" i="6"/>
  <c r="BF43" i="5"/>
  <c r="BE43" i="5"/>
  <c r="BF42" i="5"/>
  <c r="BE42" i="5"/>
  <c r="BF41" i="5"/>
  <c r="BE41" i="5"/>
  <c r="BF40" i="5"/>
  <c r="BE40" i="5"/>
  <c r="BF39" i="5"/>
  <c r="BE39" i="5"/>
  <c r="BF38" i="5"/>
  <c r="BE38" i="5"/>
  <c r="BF37" i="5"/>
  <c r="BE37" i="5"/>
  <c r="BF36" i="5"/>
  <c r="BE36" i="5"/>
  <c r="BF35" i="5"/>
  <c r="BE35" i="5"/>
  <c r="BF34" i="5"/>
  <c r="BE34" i="5"/>
  <c r="BF33" i="5"/>
  <c r="BE33" i="5"/>
  <c r="BF32" i="5"/>
  <c r="BE32" i="5"/>
  <c r="BF31" i="5"/>
  <c r="BE31" i="5"/>
  <c r="BF30" i="5"/>
  <c r="BE30" i="5"/>
  <c r="BF29" i="5"/>
  <c r="BE29" i="5"/>
  <c r="BF28" i="5"/>
  <c r="BE28" i="5"/>
  <c r="BF27" i="5"/>
  <c r="BE27" i="5"/>
  <c r="BF26" i="5"/>
  <c r="BE26" i="5"/>
  <c r="BF25" i="5"/>
  <c r="BE25" i="5"/>
  <c r="BF24" i="5"/>
  <c r="BE24" i="5"/>
  <c r="BF23" i="5"/>
  <c r="BE23" i="5"/>
  <c r="BF22" i="5"/>
  <c r="BE22" i="5"/>
  <c r="BF21" i="5"/>
  <c r="BE21" i="5"/>
  <c r="BF20" i="5"/>
  <c r="BE20" i="5"/>
  <c r="BF19" i="5"/>
  <c r="BE19" i="5"/>
  <c r="BF18" i="5"/>
  <c r="BE18" i="5"/>
  <c r="BF17" i="5"/>
  <c r="BE17" i="5"/>
  <c r="BF16" i="5"/>
  <c r="BE16" i="5"/>
  <c r="BF15" i="5"/>
  <c r="BE15" i="5"/>
  <c r="BF14" i="5"/>
  <c r="BE14" i="5"/>
  <c r="BF13" i="5"/>
  <c r="BE13" i="5"/>
  <c r="BF12" i="5"/>
  <c r="BE12" i="5"/>
  <c r="BF11" i="5"/>
  <c r="BE11" i="5"/>
  <c r="BF10" i="5"/>
  <c r="BE10" i="5"/>
  <c r="BF9" i="5"/>
  <c r="BE9" i="5"/>
  <c r="BF8" i="5"/>
  <c r="BE8" i="5"/>
  <c r="BF7" i="5"/>
  <c r="BE7" i="5"/>
  <c r="BF6" i="5"/>
  <c r="BE6" i="5"/>
  <c r="BF5" i="5"/>
  <c r="BE5" i="5"/>
  <c r="BF4" i="5"/>
  <c r="BE4" i="5"/>
  <c r="BF43" i="4"/>
  <c r="BE43" i="4"/>
  <c r="BF42" i="4"/>
  <c r="BE42" i="4"/>
  <c r="BF41" i="4"/>
  <c r="BE41" i="4"/>
  <c r="BF40" i="4"/>
  <c r="BE40" i="4"/>
  <c r="BF39" i="4"/>
  <c r="BE39" i="4"/>
  <c r="BF38" i="4"/>
  <c r="BE38" i="4"/>
  <c r="BF37" i="4"/>
  <c r="BE37" i="4"/>
  <c r="BF36" i="4"/>
  <c r="BE36" i="4"/>
  <c r="BF35" i="4"/>
  <c r="BE35" i="4"/>
  <c r="BF34" i="4"/>
  <c r="BE34" i="4"/>
  <c r="BF33" i="4"/>
  <c r="BE33" i="4"/>
  <c r="BF32" i="4"/>
  <c r="BE32" i="4"/>
  <c r="BF31" i="4"/>
  <c r="BE31" i="4"/>
  <c r="BF30" i="4"/>
  <c r="BE30" i="4"/>
  <c r="BF29" i="4"/>
  <c r="BE29" i="4"/>
  <c r="BF28" i="4"/>
  <c r="BE28" i="4"/>
  <c r="BF27" i="4"/>
  <c r="BE27" i="4"/>
  <c r="BF26" i="4"/>
  <c r="BE26" i="4"/>
  <c r="BF25" i="4"/>
  <c r="BE25" i="4"/>
  <c r="BF24" i="4"/>
  <c r="BE24" i="4"/>
  <c r="BF23" i="4"/>
  <c r="BE23" i="4"/>
  <c r="BF22" i="4"/>
  <c r="BE22" i="4"/>
  <c r="BF21" i="4"/>
  <c r="BE21" i="4"/>
  <c r="BF20" i="4"/>
  <c r="BE20" i="4"/>
  <c r="BF19" i="4"/>
  <c r="BE19" i="4"/>
  <c r="BF18" i="4"/>
  <c r="BE18" i="4"/>
  <c r="BF17" i="4"/>
  <c r="BE17" i="4"/>
  <c r="BF16" i="4"/>
  <c r="BE16" i="4"/>
  <c r="BF15" i="4"/>
  <c r="BE15" i="4"/>
  <c r="BF14" i="4"/>
  <c r="BE14" i="4"/>
  <c r="BF13" i="4"/>
  <c r="BE13" i="4"/>
  <c r="BF12" i="4"/>
  <c r="BE12" i="4"/>
  <c r="BF11" i="4"/>
  <c r="BE11" i="4"/>
  <c r="BF10" i="4"/>
  <c r="BE10" i="4"/>
  <c r="BF9" i="4"/>
  <c r="BE9" i="4"/>
  <c r="BF8" i="4"/>
  <c r="BE8" i="4"/>
  <c r="BF7" i="4"/>
  <c r="BE7" i="4"/>
  <c r="BF6" i="4"/>
  <c r="BE6" i="4"/>
  <c r="BF5" i="4"/>
  <c r="BE5" i="4"/>
  <c r="BF4" i="4"/>
  <c r="BE4" i="4"/>
  <c r="O63" i="3"/>
  <c r="G63" i="3"/>
  <c r="O62" i="3"/>
  <c r="G62" i="3"/>
  <c r="O61" i="3"/>
  <c r="G61" i="3"/>
  <c r="O60" i="3"/>
  <c r="G60" i="3"/>
  <c r="O59" i="3"/>
  <c r="G59" i="3"/>
  <c r="O58" i="3"/>
  <c r="G58" i="3"/>
  <c r="O57" i="3"/>
  <c r="G57" i="3"/>
  <c r="O56" i="3"/>
  <c r="G56" i="3"/>
  <c r="O55" i="3"/>
  <c r="G55" i="3"/>
  <c r="O54" i="3"/>
  <c r="G54" i="3"/>
  <c r="O53" i="3"/>
  <c r="G53" i="3"/>
  <c r="O52" i="3"/>
  <c r="G52" i="3"/>
  <c r="O51" i="3"/>
  <c r="G51" i="3"/>
  <c r="O50" i="3"/>
  <c r="G50" i="3"/>
  <c r="O49" i="3"/>
  <c r="G49" i="3"/>
  <c r="O48" i="3"/>
  <c r="G48" i="3"/>
  <c r="O47" i="3"/>
  <c r="G47" i="3"/>
  <c r="O46" i="3"/>
  <c r="G46" i="3"/>
  <c r="O45" i="3"/>
  <c r="G45" i="3"/>
  <c r="O44" i="3"/>
  <c r="G44" i="3"/>
  <c r="O43" i="3"/>
  <c r="G43" i="3"/>
  <c r="O42" i="3"/>
  <c r="G42" i="3"/>
  <c r="O41" i="3"/>
  <c r="G41" i="3"/>
  <c r="O40" i="3"/>
  <c r="G40" i="3"/>
  <c r="O39" i="3"/>
  <c r="G39" i="3"/>
  <c r="O38" i="3"/>
  <c r="G38" i="3"/>
  <c r="O37" i="3"/>
  <c r="G37" i="3"/>
  <c r="O36" i="3"/>
  <c r="G36" i="3"/>
  <c r="O35" i="3"/>
  <c r="G35" i="3"/>
  <c r="O34" i="3"/>
  <c r="G34" i="3"/>
  <c r="O33" i="3"/>
  <c r="G33" i="3"/>
  <c r="O32" i="3"/>
  <c r="G32" i="3"/>
  <c r="O31" i="3"/>
  <c r="G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G21" i="3"/>
  <c r="O20" i="3"/>
  <c r="G20" i="3"/>
  <c r="O19" i="3"/>
  <c r="G19" i="3"/>
  <c r="O18" i="3"/>
  <c r="G18" i="3"/>
  <c r="O17" i="3"/>
  <c r="G17" i="3"/>
  <c r="O16" i="3"/>
  <c r="G16" i="3"/>
  <c r="O15" i="3"/>
  <c r="G15" i="3"/>
  <c r="O14" i="3"/>
  <c r="G14" i="3"/>
  <c r="O13" i="3"/>
  <c r="G13" i="3"/>
  <c r="O12" i="3"/>
  <c r="G12" i="3"/>
  <c r="O11" i="3"/>
  <c r="G11" i="3"/>
  <c r="O10" i="3"/>
  <c r="G10" i="3"/>
  <c r="O9" i="3"/>
  <c r="G9" i="3"/>
  <c r="O8" i="3"/>
  <c r="G8" i="3"/>
  <c r="O7" i="3"/>
  <c r="G7" i="3"/>
  <c r="O6" i="3"/>
  <c r="G6" i="3"/>
  <c r="O5" i="3"/>
  <c r="G5" i="3"/>
  <c r="O4" i="3"/>
  <c r="G4" i="3"/>
  <c r="O3" i="3"/>
  <c r="G3" i="3"/>
  <c r="O2" i="3"/>
  <c r="G2" i="3"/>
  <c r="O1" i="3"/>
  <c r="G1" i="3"/>
  <c r="AV66" i="2"/>
  <c r="AU66" i="2"/>
  <c r="AJ66" i="2"/>
  <c r="AI66" i="2"/>
  <c r="AB66" i="2"/>
  <c r="AA66" i="2"/>
  <c r="N66" i="2"/>
  <c r="AX66" i="2" s="1"/>
  <c r="M66" i="2"/>
  <c r="AW66" i="2" s="1"/>
  <c r="AY66" i="2" s="1"/>
  <c r="C64" i="3" s="1"/>
  <c r="AV65" i="2"/>
  <c r="AU65" i="2"/>
  <c r="AJ65" i="2"/>
  <c r="AI65" i="2"/>
  <c r="AB65" i="2"/>
  <c r="AA65" i="2"/>
  <c r="N65" i="2"/>
  <c r="AX65" i="2" s="1"/>
  <c r="K64" i="3" s="1"/>
  <c r="M65" i="2"/>
  <c r="AW65" i="2" s="1"/>
  <c r="AY65" i="2" s="1"/>
  <c r="C63" i="3" s="1"/>
  <c r="AV64" i="2"/>
  <c r="AU64" i="2"/>
  <c r="AJ64" i="2"/>
  <c r="AI64" i="2"/>
  <c r="AB64" i="2"/>
  <c r="AA64" i="2"/>
  <c r="N64" i="2"/>
  <c r="AX64" i="2" s="1"/>
  <c r="K63" i="3" s="1"/>
  <c r="M64" i="2"/>
  <c r="AW64" i="2" s="1"/>
  <c r="AY64" i="2" s="1"/>
  <c r="C62" i="3" s="1"/>
  <c r="AV63" i="2"/>
  <c r="AU63" i="2"/>
  <c r="AJ63" i="2"/>
  <c r="AI63" i="2"/>
  <c r="AB63" i="2"/>
  <c r="AA63" i="2"/>
  <c r="N63" i="2"/>
  <c r="AX63" i="2" s="1"/>
  <c r="K62" i="3" s="1"/>
  <c r="M63" i="2"/>
  <c r="AW63" i="2" s="1"/>
  <c r="AY63" i="2" s="1"/>
  <c r="C61" i="3" s="1"/>
  <c r="AV62" i="2"/>
  <c r="AU62" i="2"/>
  <c r="AJ62" i="2"/>
  <c r="AI62" i="2"/>
  <c r="AB62" i="2"/>
  <c r="AA62" i="2"/>
  <c r="N62" i="2"/>
  <c r="AX62" i="2" s="1"/>
  <c r="K61" i="3" s="1"/>
  <c r="M62" i="2"/>
  <c r="AW62" i="2" s="1"/>
  <c r="AY62" i="2" s="1"/>
  <c r="C60" i="3" s="1"/>
  <c r="AV61" i="2"/>
  <c r="AU61" i="2"/>
  <c r="AJ61" i="2"/>
  <c r="AI61" i="2"/>
  <c r="AB61" i="2"/>
  <c r="AA61" i="2"/>
  <c r="N61" i="2"/>
  <c r="AX61" i="2" s="1"/>
  <c r="K60" i="3" s="1"/>
  <c r="M61" i="2"/>
  <c r="AW61" i="2" s="1"/>
  <c r="AY61" i="2" s="1"/>
  <c r="C59" i="3" s="1"/>
  <c r="AV60" i="2"/>
  <c r="AU60" i="2"/>
  <c r="AJ60" i="2"/>
  <c r="AI60" i="2"/>
  <c r="AB60" i="2"/>
  <c r="AA60" i="2"/>
  <c r="N60" i="2"/>
  <c r="AX60" i="2" s="1"/>
  <c r="K59" i="3" s="1"/>
  <c r="M60" i="2"/>
  <c r="AW60" i="2" s="1"/>
  <c r="AY60" i="2" s="1"/>
  <c r="C58" i="3" s="1"/>
  <c r="AV59" i="2"/>
  <c r="AU59" i="2"/>
  <c r="AJ59" i="2"/>
  <c r="AI59" i="2"/>
  <c r="AB59" i="2"/>
  <c r="AA59" i="2"/>
  <c r="N59" i="2"/>
  <c r="AX59" i="2" s="1"/>
  <c r="K58" i="3" s="1"/>
  <c r="M59" i="2"/>
  <c r="AW59" i="2" s="1"/>
  <c r="AY59" i="2" s="1"/>
  <c r="C57" i="3" s="1"/>
  <c r="AV58" i="2"/>
  <c r="AU58" i="2"/>
  <c r="AJ58" i="2"/>
  <c r="AI58" i="2"/>
  <c r="AB58" i="2"/>
  <c r="AA58" i="2"/>
  <c r="N58" i="2"/>
  <c r="AX58" i="2" s="1"/>
  <c r="K57" i="3" s="1"/>
  <c r="M58" i="2"/>
  <c r="AW58" i="2" s="1"/>
  <c r="AY58" i="2" s="1"/>
  <c r="C56" i="3" s="1"/>
  <c r="AV57" i="2"/>
  <c r="AU57" i="2"/>
  <c r="AJ57" i="2"/>
  <c r="AI57" i="2"/>
  <c r="AB57" i="2"/>
  <c r="AA57" i="2"/>
  <c r="N57" i="2"/>
  <c r="AX57" i="2" s="1"/>
  <c r="K56" i="3" s="1"/>
  <c r="M57" i="2"/>
  <c r="AW57" i="2" s="1"/>
  <c r="AY57" i="2" s="1"/>
  <c r="C55" i="3" s="1"/>
  <c r="AV56" i="2"/>
  <c r="AU56" i="2"/>
  <c r="AJ56" i="2"/>
  <c r="AI56" i="2"/>
  <c r="AB56" i="2"/>
  <c r="AA56" i="2"/>
  <c r="N56" i="2"/>
  <c r="AX56" i="2" s="1"/>
  <c r="K55" i="3" s="1"/>
  <c r="M56" i="2"/>
  <c r="AW56" i="2" s="1"/>
  <c r="AY56" i="2" s="1"/>
  <c r="C54" i="3" s="1"/>
  <c r="AV55" i="2"/>
  <c r="AU55" i="2"/>
  <c r="AJ55" i="2"/>
  <c r="AI55" i="2"/>
  <c r="AB55" i="2"/>
  <c r="AA55" i="2"/>
  <c r="N55" i="2"/>
  <c r="AX55" i="2" s="1"/>
  <c r="K54" i="3" s="1"/>
  <c r="M55" i="2"/>
  <c r="AW55" i="2" s="1"/>
  <c r="AY55" i="2" s="1"/>
  <c r="C53" i="3" s="1"/>
  <c r="AV54" i="2"/>
  <c r="AU54" i="2"/>
  <c r="AJ54" i="2"/>
  <c r="AI54" i="2"/>
  <c r="AB54" i="2"/>
  <c r="AA54" i="2"/>
  <c r="N54" i="2"/>
  <c r="AX54" i="2" s="1"/>
  <c r="K53" i="3" s="1"/>
  <c r="M54" i="2"/>
  <c r="AW54" i="2" s="1"/>
  <c r="AY54" i="2" s="1"/>
  <c r="C52" i="3" s="1"/>
  <c r="AV53" i="2"/>
  <c r="AU53" i="2"/>
  <c r="AJ53" i="2"/>
  <c r="AI53" i="2"/>
  <c r="AB53" i="2"/>
  <c r="AA53" i="2"/>
  <c r="N53" i="2"/>
  <c r="AX53" i="2" s="1"/>
  <c r="K52" i="3" s="1"/>
  <c r="M53" i="2"/>
  <c r="AW53" i="2" s="1"/>
  <c r="AY53" i="2" s="1"/>
  <c r="C51" i="3" s="1"/>
  <c r="AV52" i="2"/>
  <c r="AU52" i="2"/>
  <c r="AJ52" i="2"/>
  <c r="AI52" i="2"/>
  <c r="AB52" i="2"/>
  <c r="AA52" i="2"/>
  <c r="N52" i="2"/>
  <c r="AX52" i="2" s="1"/>
  <c r="K51" i="3" s="1"/>
  <c r="M52" i="2"/>
  <c r="AW52" i="2" s="1"/>
  <c r="AY52" i="2" s="1"/>
  <c r="C50" i="3" s="1"/>
  <c r="AV51" i="2"/>
  <c r="AU51" i="2"/>
  <c r="AJ51" i="2"/>
  <c r="AI51" i="2"/>
  <c r="AB51" i="2"/>
  <c r="AA51" i="2"/>
  <c r="N51" i="2"/>
  <c r="AX51" i="2" s="1"/>
  <c r="K50" i="3" s="1"/>
  <c r="M51" i="2"/>
  <c r="AW51" i="2" s="1"/>
  <c r="AY51" i="2" s="1"/>
  <c r="C49" i="3" s="1"/>
  <c r="AV50" i="2"/>
  <c r="AU50" i="2"/>
  <c r="AJ50" i="2"/>
  <c r="AI50" i="2"/>
  <c r="AB50" i="2"/>
  <c r="AA50" i="2"/>
  <c r="N50" i="2"/>
  <c r="AX50" i="2" s="1"/>
  <c r="K49" i="3" s="1"/>
  <c r="M50" i="2"/>
  <c r="AW50" i="2" s="1"/>
  <c r="AY50" i="2" s="1"/>
  <c r="C48" i="3" s="1"/>
  <c r="AV49" i="2"/>
  <c r="AU49" i="2"/>
  <c r="AJ49" i="2"/>
  <c r="AI49" i="2"/>
  <c r="AB49" i="2"/>
  <c r="AA49" i="2"/>
  <c r="N49" i="2"/>
  <c r="AX49" i="2" s="1"/>
  <c r="K48" i="3" s="1"/>
  <c r="M49" i="2"/>
  <c r="AW49" i="2" s="1"/>
  <c r="AY49" i="2" s="1"/>
  <c r="C47" i="3" s="1"/>
  <c r="AV48" i="2"/>
  <c r="AU48" i="2"/>
  <c r="AJ48" i="2"/>
  <c r="AI48" i="2"/>
  <c r="AB48" i="2"/>
  <c r="AA48" i="2"/>
  <c r="N48" i="2"/>
  <c r="AX48" i="2" s="1"/>
  <c r="K47" i="3" s="1"/>
  <c r="M48" i="2"/>
  <c r="AW48" i="2" s="1"/>
  <c r="AY48" i="2" s="1"/>
  <c r="AV47" i="2"/>
  <c r="AU47" i="2"/>
  <c r="AJ47" i="2"/>
  <c r="AI47" i="2"/>
  <c r="AB47" i="2"/>
  <c r="AA47" i="2"/>
  <c r="N47" i="2"/>
  <c r="AX47" i="2" s="1"/>
  <c r="K46" i="3" s="1"/>
  <c r="M47" i="2"/>
  <c r="AW47" i="2" s="1"/>
  <c r="AY47" i="2" s="1"/>
  <c r="C46" i="3" s="1"/>
  <c r="AV46" i="2"/>
  <c r="AU46" i="2"/>
  <c r="AJ46" i="2"/>
  <c r="AI46" i="2"/>
  <c r="AB46" i="2"/>
  <c r="AA46" i="2"/>
  <c r="N46" i="2"/>
  <c r="AX46" i="2" s="1"/>
  <c r="K45" i="3" s="1"/>
  <c r="M46" i="2"/>
  <c r="AW46" i="2" s="1"/>
  <c r="AY46" i="2" s="1"/>
  <c r="C45" i="3" s="1"/>
  <c r="AV45" i="2"/>
  <c r="AU45" i="2"/>
  <c r="AJ45" i="2"/>
  <c r="AI45" i="2"/>
  <c r="AB45" i="2"/>
  <c r="AA45" i="2"/>
  <c r="N45" i="2"/>
  <c r="AX45" i="2" s="1"/>
  <c r="K44" i="3" s="1"/>
  <c r="M45" i="2"/>
  <c r="AW45" i="2" s="1"/>
  <c r="AY45" i="2" s="1"/>
  <c r="C44" i="3" s="1"/>
  <c r="AV44" i="2"/>
  <c r="AU44" i="2"/>
  <c r="AJ44" i="2"/>
  <c r="AI44" i="2"/>
  <c r="AB44" i="2"/>
  <c r="AA44" i="2"/>
  <c r="N44" i="2"/>
  <c r="AX44" i="2" s="1"/>
  <c r="K43" i="3" s="1"/>
  <c r="M44" i="2"/>
  <c r="AW44" i="2" s="1"/>
  <c r="AY44" i="2" s="1"/>
  <c r="C43" i="3" s="1"/>
  <c r="AV43" i="2"/>
  <c r="AU43" i="2"/>
  <c r="AJ43" i="2"/>
  <c r="AI43" i="2"/>
  <c r="AB43" i="2"/>
  <c r="AA43" i="2"/>
  <c r="N43" i="2"/>
  <c r="AX43" i="2" s="1"/>
  <c r="K42" i="3" s="1"/>
  <c r="M43" i="2"/>
  <c r="AW43" i="2" s="1"/>
  <c r="AY43" i="2" s="1"/>
  <c r="C42" i="3" s="1"/>
  <c r="AV42" i="2"/>
  <c r="AU42" i="2"/>
  <c r="AJ42" i="2"/>
  <c r="AI42" i="2"/>
  <c r="AB42" i="2"/>
  <c r="AA42" i="2"/>
  <c r="N42" i="2"/>
  <c r="AX42" i="2" s="1"/>
  <c r="K41" i="3" s="1"/>
  <c r="M42" i="2"/>
  <c r="AW42" i="2" s="1"/>
  <c r="AY42" i="2" s="1"/>
  <c r="C41" i="3" s="1"/>
  <c r="AV41" i="2"/>
  <c r="AU41" i="2"/>
  <c r="AJ41" i="2"/>
  <c r="AI41" i="2"/>
  <c r="AB41" i="2"/>
  <c r="AA41" i="2"/>
  <c r="N41" i="2"/>
  <c r="AX41" i="2" s="1"/>
  <c r="K40" i="3" s="1"/>
  <c r="M41" i="2"/>
  <c r="AW41" i="2" s="1"/>
  <c r="AY41" i="2" s="1"/>
  <c r="C40" i="3" s="1"/>
  <c r="AV40" i="2"/>
  <c r="AU40" i="2"/>
  <c r="AJ40" i="2"/>
  <c r="AI40" i="2"/>
  <c r="AB40" i="2"/>
  <c r="AA40" i="2"/>
  <c r="N40" i="2"/>
  <c r="AX40" i="2" s="1"/>
  <c r="K39" i="3" s="1"/>
  <c r="M40" i="2"/>
  <c r="AW40" i="2" s="1"/>
  <c r="AY40" i="2" s="1"/>
  <c r="C39" i="3" s="1"/>
  <c r="AV39" i="2"/>
  <c r="AU39" i="2"/>
  <c r="AJ39" i="2"/>
  <c r="AI39" i="2"/>
  <c r="AB39" i="2"/>
  <c r="AA39" i="2"/>
  <c r="N39" i="2"/>
  <c r="AX39" i="2" s="1"/>
  <c r="K38" i="3" s="1"/>
  <c r="M39" i="2"/>
  <c r="AW39" i="2" s="1"/>
  <c r="AY39" i="2" s="1"/>
  <c r="C38" i="3" s="1"/>
  <c r="AV38" i="2"/>
  <c r="AU38" i="2"/>
  <c r="AJ38" i="2"/>
  <c r="AI38" i="2"/>
  <c r="AB38" i="2"/>
  <c r="AA38" i="2"/>
  <c r="N38" i="2"/>
  <c r="AX38" i="2" s="1"/>
  <c r="K37" i="3" s="1"/>
  <c r="M38" i="2"/>
  <c r="AW38" i="2" s="1"/>
  <c r="AY38" i="2" s="1"/>
  <c r="C37" i="3" s="1"/>
  <c r="AV37" i="2"/>
  <c r="AU37" i="2"/>
  <c r="AJ37" i="2"/>
  <c r="AI37" i="2"/>
  <c r="AB37" i="2"/>
  <c r="AA37" i="2"/>
  <c r="N37" i="2"/>
  <c r="AX37" i="2" s="1"/>
  <c r="K36" i="3" s="1"/>
  <c r="M37" i="2"/>
  <c r="AW37" i="2" s="1"/>
  <c r="AY37" i="2" s="1"/>
  <c r="C36" i="3" s="1"/>
  <c r="AV36" i="2"/>
  <c r="AU36" i="2"/>
  <c r="AJ36" i="2"/>
  <c r="AI36" i="2"/>
  <c r="AB36" i="2"/>
  <c r="AA36" i="2"/>
  <c r="N36" i="2"/>
  <c r="AX36" i="2" s="1"/>
  <c r="K35" i="3" s="1"/>
  <c r="M36" i="2"/>
  <c r="AW36" i="2" s="1"/>
  <c r="AY36" i="2" s="1"/>
  <c r="C35" i="3" s="1"/>
  <c r="AV35" i="2"/>
  <c r="AU35" i="2"/>
  <c r="AJ35" i="2"/>
  <c r="AI35" i="2"/>
  <c r="AB35" i="2"/>
  <c r="AA35" i="2"/>
  <c r="N35" i="2"/>
  <c r="AX35" i="2" s="1"/>
  <c r="K34" i="3" s="1"/>
  <c r="M35" i="2"/>
  <c r="AW35" i="2" s="1"/>
  <c r="AY35" i="2" s="1"/>
  <c r="C34" i="3" s="1"/>
  <c r="AV34" i="2"/>
  <c r="AU34" i="2"/>
  <c r="AJ34" i="2"/>
  <c r="AI34" i="2"/>
  <c r="AB34" i="2"/>
  <c r="AA34" i="2"/>
  <c r="N34" i="2"/>
  <c r="AX34" i="2" s="1"/>
  <c r="K33" i="3" s="1"/>
  <c r="M34" i="2"/>
  <c r="AW34" i="2" s="1"/>
  <c r="AY34" i="2" s="1"/>
  <c r="C33" i="3" s="1"/>
  <c r="AW33" i="2"/>
  <c r="AV33" i="2"/>
  <c r="AU33" i="2"/>
  <c r="AJ33" i="2"/>
  <c r="AX33" i="2" s="1"/>
  <c r="K32" i="3" s="1"/>
  <c r="AI33" i="2"/>
  <c r="N33" i="2"/>
  <c r="M33" i="2"/>
  <c r="AV32" i="2"/>
  <c r="AU32" i="2"/>
  <c r="AJ32" i="2"/>
  <c r="AI32" i="2"/>
  <c r="AB32" i="2"/>
  <c r="AA32" i="2"/>
  <c r="N32" i="2"/>
  <c r="AX32" i="2" s="1"/>
  <c r="K31" i="3" s="1"/>
  <c r="M32" i="2"/>
  <c r="AW32" i="2" s="1"/>
  <c r="AX31" i="2"/>
  <c r="K30" i="3" s="1"/>
  <c r="AV31" i="2"/>
  <c r="AU31" i="2"/>
  <c r="AJ31" i="2"/>
  <c r="AI31" i="2"/>
  <c r="N31" i="2"/>
  <c r="M31" i="2"/>
  <c r="AW31" i="2" s="1"/>
  <c r="AY31" i="2" s="1"/>
  <c r="C30" i="3" s="1"/>
  <c r="AV30" i="2"/>
  <c r="AU30" i="2"/>
  <c r="AJ30" i="2"/>
  <c r="AI30" i="2"/>
  <c r="N30" i="2"/>
  <c r="AX30" i="2" s="1"/>
  <c r="K29" i="3" s="1"/>
  <c r="M30" i="2"/>
  <c r="AW30" i="2" s="1"/>
  <c r="AY30" i="2" s="1"/>
  <c r="C29" i="3" s="1"/>
  <c r="AV29" i="2"/>
  <c r="AU29" i="2"/>
  <c r="AJ29" i="2"/>
  <c r="AI29" i="2"/>
  <c r="N29" i="2"/>
  <c r="AX29" i="2" s="1"/>
  <c r="K28" i="3" s="1"/>
  <c r="M29" i="2"/>
  <c r="AW29" i="2" s="1"/>
  <c r="AY29" i="2" s="1"/>
  <c r="C28" i="3" s="1"/>
  <c r="AV28" i="2"/>
  <c r="AU28" i="2"/>
  <c r="AJ28" i="2"/>
  <c r="AI28" i="2"/>
  <c r="AW28" i="2" s="1"/>
  <c r="AY28" i="2" s="1"/>
  <c r="C27" i="3" s="1"/>
  <c r="N28" i="2"/>
  <c r="AX28" i="2" s="1"/>
  <c r="K27" i="3" s="1"/>
  <c r="M28" i="2"/>
  <c r="AW27" i="2"/>
  <c r="AV27" i="2"/>
  <c r="AU27" i="2"/>
  <c r="AJ27" i="2"/>
  <c r="AX27" i="2" s="1"/>
  <c r="K26" i="3" s="1"/>
  <c r="AI27" i="2"/>
  <c r="N27" i="2"/>
  <c r="M27" i="2"/>
  <c r="AV26" i="2"/>
  <c r="AU26" i="2"/>
  <c r="AJ26" i="2"/>
  <c r="AI26" i="2"/>
  <c r="AB26" i="2"/>
  <c r="AA26" i="2"/>
  <c r="N26" i="2"/>
  <c r="AX26" i="2" s="1"/>
  <c r="K25" i="3" s="1"/>
  <c r="M26" i="2"/>
  <c r="AW26" i="2" s="1"/>
  <c r="AV25" i="2"/>
  <c r="AU25" i="2"/>
  <c r="AJ25" i="2"/>
  <c r="AI25" i="2"/>
  <c r="AB25" i="2"/>
  <c r="AA25" i="2"/>
  <c r="N25" i="2"/>
  <c r="AX25" i="2" s="1"/>
  <c r="K24" i="3" s="1"/>
  <c r="M25" i="2"/>
  <c r="AW25" i="2" s="1"/>
  <c r="AV24" i="2"/>
  <c r="AU24" i="2"/>
  <c r="AJ24" i="2"/>
  <c r="AI24" i="2"/>
  <c r="AB24" i="2"/>
  <c r="AA24" i="2"/>
  <c r="N24" i="2"/>
  <c r="AX24" i="2" s="1"/>
  <c r="K23" i="3" s="1"/>
  <c r="M24" i="2"/>
  <c r="AW24" i="2" s="1"/>
  <c r="AV23" i="2"/>
  <c r="AU23" i="2"/>
  <c r="AJ23" i="2"/>
  <c r="AI23" i="2"/>
  <c r="AB23" i="2"/>
  <c r="AA23" i="2"/>
  <c r="N23" i="2"/>
  <c r="AX23" i="2" s="1"/>
  <c r="K22" i="3" s="1"/>
  <c r="M23" i="2"/>
  <c r="AW23" i="2" s="1"/>
  <c r="AV22" i="2"/>
  <c r="AU22" i="2"/>
  <c r="AJ22" i="2"/>
  <c r="AI22" i="2"/>
  <c r="AB22" i="2"/>
  <c r="AA22" i="2"/>
  <c r="N22" i="2"/>
  <c r="AX22" i="2" s="1"/>
  <c r="K21" i="3" s="1"/>
  <c r="M22" i="2"/>
  <c r="AW22" i="2" s="1"/>
  <c r="AV21" i="2"/>
  <c r="AU21" i="2"/>
  <c r="AJ21" i="2"/>
  <c r="AI21" i="2"/>
  <c r="AB21" i="2"/>
  <c r="AA21" i="2"/>
  <c r="N21" i="2"/>
  <c r="AX21" i="2" s="1"/>
  <c r="K20" i="3" s="1"/>
  <c r="M21" i="2"/>
  <c r="AW21" i="2" s="1"/>
  <c r="AV20" i="2"/>
  <c r="AU20" i="2"/>
  <c r="AJ20" i="2"/>
  <c r="AI20" i="2"/>
  <c r="AB20" i="2"/>
  <c r="AA20" i="2"/>
  <c r="N20" i="2"/>
  <c r="AX20" i="2" s="1"/>
  <c r="K19" i="3" s="1"/>
  <c r="M20" i="2"/>
  <c r="AW20" i="2" s="1"/>
  <c r="AV19" i="2"/>
  <c r="AU19" i="2"/>
  <c r="AJ19" i="2"/>
  <c r="AI19" i="2"/>
  <c r="AB19" i="2"/>
  <c r="AA19" i="2"/>
  <c r="N19" i="2"/>
  <c r="AX19" i="2" s="1"/>
  <c r="K18" i="3" s="1"/>
  <c r="M19" i="2"/>
  <c r="AW19" i="2" s="1"/>
  <c r="AV18" i="2"/>
  <c r="AU18" i="2"/>
  <c r="AJ18" i="2"/>
  <c r="AI18" i="2"/>
  <c r="AB18" i="2"/>
  <c r="AA18" i="2"/>
  <c r="N18" i="2"/>
  <c r="AX18" i="2" s="1"/>
  <c r="K17" i="3" s="1"/>
  <c r="M18" i="2"/>
  <c r="AW18" i="2" s="1"/>
  <c r="AV17" i="2"/>
  <c r="AU17" i="2"/>
  <c r="AJ17" i="2"/>
  <c r="AI17" i="2"/>
  <c r="AB17" i="2"/>
  <c r="AA17" i="2"/>
  <c r="N17" i="2"/>
  <c r="AX17" i="2" s="1"/>
  <c r="K16" i="3" s="1"/>
  <c r="M17" i="2"/>
  <c r="AW17" i="2" s="1"/>
  <c r="AV16" i="2"/>
  <c r="AU16" i="2"/>
  <c r="AJ16" i="2"/>
  <c r="AI16" i="2"/>
  <c r="AB16" i="2"/>
  <c r="AA16" i="2"/>
  <c r="N16" i="2"/>
  <c r="AX16" i="2" s="1"/>
  <c r="K15" i="3" s="1"/>
  <c r="M16" i="2"/>
  <c r="AW16" i="2" s="1"/>
  <c r="AV15" i="2"/>
  <c r="AU15" i="2"/>
  <c r="AJ15" i="2"/>
  <c r="AI15" i="2"/>
  <c r="AB15" i="2"/>
  <c r="AA15" i="2"/>
  <c r="N15" i="2"/>
  <c r="AX15" i="2" s="1"/>
  <c r="K14" i="3" s="1"/>
  <c r="M15" i="2"/>
  <c r="AW15" i="2" s="1"/>
  <c r="AY15" i="2" s="1"/>
  <c r="C14" i="3" s="1"/>
  <c r="AV14" i="2"/>
  <c r="AU14" i="2"/>
  <c r="AJ14" i="2"/>
  <c r="AI14" i="2"/>
  <c r="AB14" i="2"/>
  <c r="AA14" i="2"/>
  <c r="N14" i="2"/>
  <c r="AX14" i="2" s="1"/>
  <c r="K13" i="3" s="1"/>
  <c r="M14" i="2"/>
  <c r="AW14" i="2" s="1"/>
  <c r="AY14" i="2" s="1"/>
  <c r="C13" i="3" s="1"/>
  <c r="AV13" i="2"/>
  <c r="AU13" i="2"/>
  <c r="AJ13" i="2"/>
  <c r="AI13" i="2"/>
  <c r="AB13" i="2"/>
  <c r="AA13" i="2"/>
  <c r="N13" i="2"/>
  <c r="AX13" i="2" s="1"/>
  <c r="K12" i="3" s="1"/>
  <c r="M13" i="2"/>
  <c r="AW13" i="2" s="1"/>
  <c r="AY13" i="2" s="1"/>
  <c r="C12" i="3" s="1"/>
  <c r="AV12" i="2"/>
  <c r="AU12" i="2"/>
  <c r="AJ12" i="2"/>
  <c r="AI12" i="2"/>
  <c r="AB12" i="2"/>
  <c r="AA12" i="2"/>
  <c r="N12" i="2"/>
  <c r="AX12" i="2" s="1"/>
  <c r="K11" i="3" s="1"/>
  <c r="M12" i="2"/>
  <c r="AW12" i="2" s="1"/>
  <c r="AY12" i="2" s="1"/>
  <c r="C11" i="3" s="1"/>
  <c r="AV11" i="2"/>
  <c r="AU11" i="2"/>
  <c r="AJ11" i="2"/>
  <c r="AI11" i="2"/>
  <c r="AB11" i="2"/>
  <c r="AA11" i="2"/>
  <c r="N11" i="2"/>
  <c r="AX11" i="2" s="1"/>
  <c r="K10" i="3" s="1"/>
  <c r="M11" i="2"/>
  <c r="AW11" i="2" s="1"/>
  <c r="AY11" i="2" s="1"/>
  <c r="C10" i="3" s="1"/>
  <c r="AV10" i="2"/>
  <c r="AU10" i="2"/>
  <c r="AJ10" i="2"/>
  <c r="AI10" i="2"/>
  <c r="AB10" i="2"/>
  <c r="AA10" i="2"/>
  <c r="N10" i="2"/>
  <c r="AX10" i="2" s="1"/>
  <c r="K9" i="3" s="1"/>
  <c r="M10" i="2"/>
  <c r="AW10" i="2" s="1"/>
  <c r="AY10" i="2" s="1"/>
  <c r="C9" i="3" s="1"/>
  <c r="AV9" i="2"/>
  <c r="AU9" i="2"/>
  <c r="AJ9" i="2"/>
  <c r="AI9" i="2"/>
  <c r="AB9" i="2"/>
  <c r="AA9" i="2"/>
  <c r="N9" i="2"/>
  <c r="AX9" i="2" s="1"/>
  <c r="K8" i="3" s="1"/>
  <c r="M9" i="2"/>
  <c r="AW9" i="2" s="1"/>
  <c r="AY9" i="2" s="1"/>
  <c r="C8" i="3" s="1"/>
  <c r="AV8" i="2"/>
  <c r="AU8" i="2"/>
  <c r="AJ8" i="2"/>
  <c r="AI8" i="2"/>
  <c r="AB8" i="2"/>
  <c r="AA8" i="2"/>
  <c r="N8" i="2"/>
  <c r="AX8" i="2" s="1"/>
  <c r="K7" i="3" s="1"/>
  <c r="M8" i="2"/>
  <c r="AW8" i="2" s="1"/>
  <c r="AY8" i="2" s="1"/>
  <c r="C7" i="3" s="1"/>
  <c r="AV7" i="2"/>
  <c r="AU7" i="2"/>
  <c r="AJ7" i="2"/>
  <c r="AI7" i="2"/>
  <c r="AB7" i="2"/>
  <c r="AA7" i="2"/>
  <c r="N7" i="2"/>
  <c r="AX7" i="2" s="1"/>
  <c r="K6" i="3" s="1"/>
  <c r="M7" i="2"/>
  <c r="AW7" i="2" s="1"/>
  <c r="AY7" i="2" s="1"/>
  <c r="C6" i="3" s="1"/>
  <c r="AV6" i="2"/>
  <c r="AU6" i="2"/>
  <c r="AJ6" i="2"/>
  <c r="AI6" i="2"/>
  <c r="AB6" i="2"/>
  <c r="AA6" i="2"/>
  <c r="N6" i="2"/>
  <c r="AX6" i="2" s="1"/>
  <c r="K5" i="3" s="1"/>
  <c r="M6" i="2"/>
  <c r="AW6" i="2" s="1"/>
  <c r="AY6" i="2" s="1"/>
  <c r="C5" i="3" s="1"/>
  <c r="AV5" i="2"/>
  <c r="AU5" i="2"/>
  <c r="AJ5" i="2"/>
  <c r="AI5" i="2"/>
  <c r="AB5" i="2"/>
  <c r="AA5" i="2"/>
  <c r="N5" i="2"/>
  <c r="AX5" i="2" s="1"/>
  <c r="K4" i="3" s="1"/>
  <c r="M5" i="2"/>
  <c r="AW5" i="2" s="1"/>
  <c r="AY5" i="2" s="1"/>
  <c r="C4" i="3" s="1"/>
  <c r="AV4" i="2"/>
  <c r="AU4" i="2"/>
  <c r="AJ4" i="2"/>
  <c r="AI4" i="2"/>
  <c r="AB4" i="2"/>
  <c r="AA4" i="2"/>
  <c r="N4" i="2"/>
  <c r="AX4" i="2" s="1"/>
  <c r="K3" i="3" s="1"/>
  <c r="M4" i="2"/>
  <c r="AW4" i="2" s="1"/>
  <c r="AY4" i="2" s="1"/>
  <c r="C3" i="3" s="1"/>
  <c r="AY27" i="2" l="1"/>
  <c r="C26" i="3" s="1"/>
  <c r="AY33" i="2"/>
  <c r="C32" i="3" s="1"/>
  <c r="AY16" i="2"/>
  <c r="C15" i="3" s="1"/>
  <c r="AY17" i="2"/>
  <c r="C16" i="3" s="1"/>
  <c r="AY18" i="2"/>
  <c r="C17" i="3" s="1"/>
  <c r="AY19" i="2"/>
  <c r="C18" i="3" s="1"/>
  <c r="AY20" i="2"/>
  <c r="C19" i="3" s="1"/>
  <c r="AY21" i="2"/>
  <c r="C20" i="3" s="1"/>
  <c r="AY22" i="2"/>
  <c r="C21" i="3" s="1"/>
  <c r="AY23" i="2"/>
  <c r="C22" i="3" s="1"/>
  <c r="AY24" i="2"/>
  <c r="C23" i="3" s="1"/>
  <c r="AY25" i="2"/>
  <c r="C24" i="3" s="1"/>
  <c r="AY26" i="2"/>
  <c r="C25" i="3" s="1"/>
  <c r="AY32" i="2"/>
  <c r="C31" i="3" s="1"/>
</calcChain>
</file>

<file path=xl/sharedStrings.xml><?xml version="1.0" encoding="utf-8"?>
<sst xmlns="http://schemas.openxmlformats.org/spreadsheetml/2006/main" count="3194" uniqueCount="1046">
  <si>
    <t>Soortnamen</t>
  </si>
  <si>
    <t>Tellingen 2023</t>
  </si>
  <si>
    <t>ZE - Neeltje Jans</t>
  </si>
  <si>
    <t>ZE - Neeltje Jans (ZUID)</t>
  </si>
  <si>
    <t>ZE - Cadzand / Zwin</t>
  </si>
  <si>
    <t>ZE - Oostkapelle</t>
  </si>
  <si>
    <t>ZE - Renesse</t>
  </si>
  <si>
    <t>ZEELAND</t>
  </si>
  <si>
    <t>ZH - Ouddorp</t>
  </si>
  <si>
    <t>ZH - Hoek van Holland</t>
  </si>
  <si>
    <t>ZH - Kijkduin</t>
  </si>
  <si>
    <t>ZH - Scheveningen</t>
  </si>
  <si>
    <t>ZH - Katwijk</t>
  </si>
  <si>
    <t>ZH - Noordwijk</t>
  </si>
  <si>
    <t>ZUID-HOLLAND</t>
  </si>
  <si>
    <t>NH - Zandvoort</t>
  </si>
  <si>
    <t>NH - Camperduin</t>
  </si>
  <si>
    <t>NH - Groote Keeten</t>
  </si>
  <si>
    <t>NOORD-HOLLAND</t>
  </si>
  <si>
    <t>WA - Texel</t>
  </si>
  <si>
    <t>WA - Schiermonnikoog(PAAL)</t>
  </si>
  <si>
    <t>WA - Schiermonnikoog (Oost)</t>
  </si>
  <si>
    <t>WA - Ameland</t>
  </si>
  <si>
    <t>WA - Terschelling</t>
  </si>
  <si>
    <t>WADDEN</t>
  </si>
  <si>
    <t>TOTAAL</t>
  </si>
  <si>
    <t>Totaal aantal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</si>
  <si>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</si>
  <si>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t>losse</t>
  </si>
  <si>
    <t>doubletten</t>
  </si>
  <si>
    <t>samen</t>
  </si>
  <si>
    <t>Tweekleppigen (Bivalvia)</t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</si>
  <si>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</si>
  <si>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</si>
  <si>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</si>
  <si>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</si>
  <si>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</si>
  <si>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</si>
  <si>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</si>
  <si>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</si>
  <si>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</si>
  <si>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</si>
  <si>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</si>
  <si>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</si>
  <si>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</si>
  <si>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</si>
  <si>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</si>
  <si>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</si>
  <si>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</si>
  <si>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</si>
  <si>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</si>
  <si>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</si>
  <si>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</si>
  <si>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</si>
  <si>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t>Slakken (Gastropoda)</t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</si>
  <si>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</si>
  <si>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</si>
  <si>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</si>
  <si>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</si>
  <si>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</si>
  <si>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</si>
  <si>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</si>
  <si>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</si>
  <si>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Extra soorten</t>
  </si>
  <si>
    <r>
      <rPr>
        <sz val="10"/>
        <color theme="1"/>
        <rFont val="Arial"/>
      </rPr>
      <t>Noorse hartschelp (</t>
    </r>
    <r>
      <rPr>
        <i/>
        <sz val="10"/>
        <color theme="1"/>
        <rFont val="Arial"/>
      </rPr>
      <t>Laevicardium crassum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</si>
  <si>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Geknobbelde hartschelp (</t>
    </r>
    <r>
      <rPr>
        <i/>
        <sz val="10"/>
        <color theme="1"/>
        <rFont val="Arial"/>
      </rPr>
      <t>Acanthocardia tuberculata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</si>
  <si>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Brakwaterkokkel (</t>
    </r>
    <r>
      <rPr>
        <i/>
        <sz val="10"/>
        <color theme="1"/>
        <rFont val="Arial"/>
      </rPr>
      <t>Cerastoderma glaucum</t>
    </r>
    <r>
      <rPr>
        <sz val="10"/>
        <color theme="1"/>
        <rFont val="Arial"/>
      </rPr>
      <t>)</t>
    </r>
  </si>
  <si>
    <r>
      <rPr>
        <sz val="10"/>
        <color rgb="FFFF0000"/>
        <rFont val="Arial"/>
      </rPr>
      <t>Zeekat (Schild) (</t>
    </r>
    <r>
      <rPr>
        <i/>
        <sz val="10"/>
        <color rgb="FFFF0000"/>
        <rFont val="Arial"/>
      </rPr>
      <t>Sepia officinalis</t>
    </r>
    <r>
      <rPr>
        <sz val="10"/>
        <color rgb="FFFF0000"/>
        <rFont val="Arial"/>
      </rPr>
      <t>)</t>
    </r>
  </si>
  <si>
    <r>
      <rPr>
        <sz val="10"/>
        <color theme="1"/>
        <rFont val="Arial"/>
      </rPr>
      <t>Grijze tapijtschelp (</t>
    </r>
    <r>
      <rPr>
        <i/>
        <sz val="10"/>
        <color theme="1"/>
        <rFont val="Arial"/>
      </rPr>
      <t>Venerupis senescens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</si>
  <si>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Prismatische dunschaal (</t>
    </r>
    <r>
      <rPr>
        <i/>
        <sz val="10"/>
        <color theme="1"/>
        <rFont val="Arial"/>
      </rPr>
      <t>Abra prismatica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</si>
  <si>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Wijde mantel (</t>
    </r>
    <r>
      <rPr>
        <i/>
        <sz val="10"/>
        <color theme="1"/>
        <rFont val="Arial"/>
      </rPr>
      <t>Aequipecten opercularis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</si>
  <si>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Kleine platschelp (</t>
    </r>
    <r>
      <rPr>
        <i/>
        <sz val="10"/>
        <color theme="1"/>
        <rFont val="Arial"/>
      </rPr>
      <t>Asbjornsenia pygmaea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</si>
  <si>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Zandschelp (</t>
    </r>
    <r>
      <rPr>
        <i/>
        <sz val="10"/>
        <color theme="1"/>
        <rFont val="Arial"/>
      </rPr>
      <t>Mysia undata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</si>
  <si>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Geplooide zonneschelp (</t>
    </r>
    <r>
      <rPr>
        <i/>
        <sz val="10"/>
        <color theme="1"/>
        <rFont val="Arial"/>
      </rPr>
      <t>Gari fervensis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</si>
  <si>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Groot tafelmesheft (</t>
    </r>
    <r>
      <rPr>
        <i/>
        <sz val="10"/>
        <color theme="1"/>
        <rFont val="Arial"/>
      </rPr>
      <t>Ensis siliqua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</si>
  <si>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Klein tafelmesheft (</t>
    </r>
    <r>
      <rPr>
        <i/>
        <sz val="10"/>
        <color theme="1"/>
        <rFont val="Arial"/>
      </rPr>
      <t>Ensis minor</t>
    </r>
    <r>
      <rPr>
        <sz val="10"/>
        <color theme="1"/>
        <rFont val="Arial"/>
      </rPr>
      <t>)</t>
    </r>
  </si>
  <si>
    <r>
      <rPr>
        <sz val="10"/>
        <color rgb="FFFF0000"/>
        <rFont val="Arial"/>
      </rPr>
      <t>Bolle stroommossel (</t>
    </r>
    <r>
      <rPr>
        <i/>
        <sz val="10"/>
        <color rgb="FFFF0000"/>
        <rFont val="Arial"/>
      </rPr>
      <t>Unio tumidus</t>
    </r>
    <r>
      <rPr>
        <sz val="10"/>
        <color rgb="FFFF0000"/>
        <rFont val="Arial"/>
      </rPr>
      <t>)</t>
    </r>
  </si>
  <si>
    <r>
      <rPr>
        <sz val="10"/>
        <color theme="1"/>
        <rFont val="Arial"/>
      </rPr>
      <t>Grote zwaardschede (</t>
    </r>
    <r>
      <rPr>
        <i/>
        <sz val="10"/>
        <color theme="1"/>
        <rFont val="Arial"/>
      </rPr>
      <t>Ensis magnus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</si>
  <si>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Kleine zwaardschede (</t>
    </r>
    <r>
      <rPr>
        <i/>
        <sz val="10"/>
        <color theme="1"/>
        <rFont val="Arial"/>
      </rPr>
      <t>Ensis ensis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</si>
  <si>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Afgeknotte gaper (</t>
    </r>
    <r>
      <rPr>
        <i/>
        <sz val="10"/>
        <color theme="1"/>
        <rFont val="Arial"/>
      </rPr>
      <t>Mya 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</si>
  <si>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Melkwitte arkschelp (</t>
    </r>
    <r>
      <rPr>
        <i/>
        <sz val="10"/>
        <color theme="1"/>
        <rFont val="Arial"/>
      </rPr>
      <t>Striarca lactea</t>
    </r>
    <r>
      <rPr>
        <sz val="10"/>
        <color theme="1"/>
        <rFont val="Arial"/>
      </rPr>
      <t>)</t>
    </r>
  </si>
  <si>
    <r>
      <rPr>
        <sz val="10"/>
        <color rgb="FFFF0000"/>
        <rFont val="Arial"/>
      </rPr>
      <t>Korfmossel (</t>
    </r>
    <r>
      <rPr>
        <i/>
        <sz val="10"/>
        <color rgb="FFFF0000"/>
        <rFont val="Arial"/>
      </rPr>
      <t xml:space="preserve">Corbicula </t>
    </r>
    <r>
      <rPr>
        <sz val="10"/>
        <color rgb="FFFF0000"/>
        <rFont val="Arial"/>
      </rPr>
      <t>spec.)</t>
    </r>
  </si>
  <si>
    <r>
      <rPr>
        <sz val="10"/>
        <color theme="1"/>
        <rFont val="Arial"/>
      </rPr>
      <t>Slanke noordhoren (</t>
    </r>
    <r>
      <rPr>
        <i/>
        <sz val="10"/>
        <color theme="1"/>
        <rFont val="Arial"/>
      </rPr>
      <t>Colus gracilis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</si>
  <si>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Noordkromp (</t>
    </r>
    <r>
      <rPr>
        <i/>
        <sz val="10"/>
        <color theme="1"/>
        <rFont val="Arial"/>
      </rPr>
      <t>Arctica islandica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</si>
  <si>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Ruwe boormossel (</t>
    </r>
    <r>
      <rPr>
        <i/>
        <sz val="10"/>
        <color theme="1"/>
        <rFont val="Arial"/>
      </rPr>
      <t>Zirfaea crispata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</si>
  <si>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boormossel (</t>
    </r>
    <r>
      <rPr>
        <i/>
        <sz val="10"/>
        <color theme="1"/>
        <rFont val="Arial"/>
      </rPr>
      <t>Pholus dactylus</t>
    </r>
    <r>
      <rPr>
        <sz val="10"/>
        <color theme="1"/>
        <rFont val="Arial"/>
      </rPr>
      <t>)</t>
    </r>
  </si>
  <si>
    <r>
      <rPr>
        <sz val="10"/>
        <color rgb="FFFF0000"/>
        <rFont val="Arial"/>
      </rPr>
      <t>Zeeklit (</t>
    </r>
    <r>
      <rPr>
        <i/>
        <sz val="10"/>
        <color rgb="FFFF0000"/>
        <rFont val="Arial"/>
      </rPr>
      <t>Echinocardium cordatum</t>
    </r>
    <r>
      <rPr>
        <sz val="10"/>
        <color rgb="FFFF0000"/>
        <rFont val="Arial"/>
      </rPr>
      <t>)</t>
    </r>
  </si>
  <si>
    <r>
      <rPr>
        <sz val="10"/>
        <color theme="1"/>
        <rFont val="Arial"/>
      </rPr>
      <t>Messenheft (</t>
    </r>
    <r>
      <rPr>
        <i/>
        <sz val="10"/>
        <color theme="1"/>
        <rFont val="Arial"/>
      </rPr>
      <t>Ensis</t>
    </r>
    <r>
      <rPr>
        <sz val="10"/>
        <color theme="1"/>
        <rFont val="Arial"/>
      </rPr>
      <t xml:space="preserve"> spec.)</t>
    </r>
  </si>
  <si>
    <r>
      <rPr>
        <sz val="10"/>
        <color rgb="FFFF0000"/>
        <rFont val="Arial"/>
      </rPr>
      <t>Zeekat (</t>
    </r>
    <r>
      <rPr>
        <i/>
        <sz val="10"/>
        <color rgb="FFFF0000"/>
        <rFont val="Arial"/>
      </rPr>
      <t xml:space="preserve">Sepia </t>
    </r>
    <r>
      <rPr>
        <sz val="10"/>
        <color rgb="FFFF0000"/>
        <rFont val="Arial"/>
      </rPr>
      <t>spec.)</t>
    </r>
  </si>
  <si>
    <r>
      <rPr>
        <sz val="10"/>
        <color rgb="FFFF0000"/>
        <rFont val="Arial"/>
      </rPr>
      <t>Noordzeekrab (</t>
    </r>
    <r>
      <rPr>
        <i/>
        <sz val="10"/>
        <color rgb="FFFF0000"/>
        <rFont val="Arial"/>
      </rPr>
      <t>Cancer pagurus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</si>
  <si>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Strandkrab (</t>
    </r>
    <r>
      <rPr>
        <i/>
        <sz val="10"/>
        <color rgb="FFFF0000"/>
        <rFont val="Arial"/>
      </rPr>
      <t>Carcinus maenas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</si>
  <si>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Zeeboontje (</t>
    </r>
    <r>
      <rPr>
        <i/>
        <sz val="10"/>
        <color rgb="FFFF0000"/>
        <rFont val="Arial"/>
      </rPr>
      <t>Echinocyamus pusillus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</si>
  <si>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Hondshaai (Ei) (</t>
    </r>
    <r>
      <rPr>
        <i/>
        <sz val="10"/>
        <color rgb="FFFF0000"/>
        <rFont val="Arial"/>
      </rPr>
      <t>Scyliorhinus canicula</t>
    </r>
    <r>
      <rPr>
        <sz val="10"/>
        <color rgb="FFFF0000"/>
        <rFont val="Arial"/>
      </rPr>
      <t>)</t>
    </r>
  </si>
  <si>
    <r>
      <rPr>
        <sz val="10"/>
        <color theme="1"/>
        <rFont val="Arial"/>
      </rPr>
      <t>Zwinkokkel (</t>
    </r>
    <r>
      <rPr>
        <i/>
        <sz val="10"/>
        <color theme="1"/>
        <rFont val="Arial"/>
      </rPr>
      <t>Venericor planicosta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</si>
  <si>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Bolle arkschelp (</t>
    </r>
    <r>
      <rPr>
        <i/>
        <sz val="10"/>
        <color theme="1"/>
        <rFont val="Arial"/>
      </rPr>
      <t>Anadara kagoshimensis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</si>
  <si>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strandschelp (</t>
    </r>
    <r>
      <rPr>
        <i/>
        <sz val="10"/>
        <color theme="1"/>
        <rFont val="Arial"/>
      </rPr>
      <t>Mulinia lateralis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</si>
  <si>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Marmerschelp (</t>
    </r>
    <r>
      <rPr>
        <i/>
        <sz val="10"/>
        <color theme="1"/>
        <rFont val="Arial"/>
      </rPr>
      <t>Glycymeris glycymeris</t>
    </r>
    <r>
      <rPr>
        <sz val="10"/>
        <color theme="1"/>
        <rFont val="Arial"/>
      </rPr>
      <t>)</t>
    </r>
  </si>
  <si>
    <t>Soorten</t>
  </si>
  <si>
    <t>Soortnaam</t>
  </si>
  <si>
    <t>Totaal</t>
  </si>
  <si>
    <t>Soorten (VERS)</t>
  </si>
  <si>
    <t>Soortnaam (VERS)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</si>
  <si>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</si>
  <si>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</si>
  <si>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</si>
  <si>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t>Kokkel (Cerastoderma edule)</t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</si>
  <si>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</si>
  <si>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t>Mossel (Mytilus edulis)</t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</si>
  <si>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</si>
  <si>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t>Ovale strandschelp (Spisula elliptica)</t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</si>
  <si>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</si>
  <si>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t>Halfgeknotte strandschelp (Spisula subtruncata)</t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</si>
  <si>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</si>
  <si>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t>Amerikaanse zwaardschede (Ensis leei)</t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</si>
  <si>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</si>
  <si>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t>Platte slijkgaper (Scrobicularia plana)</t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</si>
  <si>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</si>
  <si>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t>Stevige strandschelp (Spisula solida)</t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</si>
  <si>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</si>
  <si>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t>Witte dunschaal (Abra alba)</t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</si>
  <si>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</si>
  <si>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</si>
  <si>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t>Nonnetje (Macoma balthica)</t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</si>
  <si>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</si>
  <si>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</si>
  <si>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</si>
  <si>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t>Zaagje (Donax vittatus)</t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</si>
  <si>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</si>
  <si>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t>Gewone tapijtschelp (Venerupis corrugata)</t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</si>
  <si>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</si>
  <si>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</si>
  <si>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</si>
  <si>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t>Venusschelp (Chamelea striatula)</t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</si>
  <si>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</si>
  <si>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t>Strandgaper (Mya arenaria)</t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</si>
  <si>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</si>
  <si>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</si>
  <si>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t>Tere platschelp (Macomangulus tenuis)</t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</si>
  <si>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</si>
  <si>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</si>
  <si>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</si>
  <si>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t>Oester (Ostrea edulis)</t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</si>
  <si>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</si>
  <si>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</si>
  <si>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t>Otterschelp (Lutraria lutraria)</t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</si>
  <si>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</si>
  <si>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</si>
  <si>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t>Wulk (Buccinum undatum)</t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</si>
  <si>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</si>
  <si>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t>Rechtsgestreepte platschelp (Fabulina fabula)</t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</si>
  <si>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</si>
  <si>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t>Grote strandschelp (Mactra stultorum)</t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</si>
  <si>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</si>
  <si>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t>Japanse oester (Magellana gigas)</t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</si>
  <si>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</si>
  <si>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t>Amerikaanse boormossel (Petricolaria pholadiformis)</t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</si>
  <si>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</si>
  <si>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</si>
  <si>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</si>
  <si>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</si>
  <si>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</si>
  <si>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</si>
  <si>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t>Brakwaterkokkel (Cerastoderma glaucum)</t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</si>
  <si>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</si>
  <si>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</si>
  <si>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</si>
  <si>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t>Witte boormossel (Barnea candida)</t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</si>
  <si>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</si>
  <si>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</si>
  <si>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t>Zeekat (Sepia spec.)</t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</si>
  <si>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</si>
  <si>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t>Muiltje (Crepidula fornicata)</t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</si>
  <si>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</si>
  <si>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t>Filippijnse tapijtschelp (Venerupis philippinarum)</t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</si>
  <si>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</si>
  <si>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t>Glanzende tepelhoren (Euspira nitida)</t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</si>
  <si>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</si>
  <si>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t>Gewone schaalhoren (Patella vulgata)</t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</si>
  <si>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</si>
  <si>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t>Grote tepelhoren (Euspira catena)</t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</si>
  <si>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</si>
  <si>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t>Alikruik (Littorina littorea)</t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</si>
  <si>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</si>
  <si>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t>Gevlochten fuikhoren (Tritia reticulata)</t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</si>
  <si>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</si>
  <si>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</si>
  <si>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t>Noorse hartschelp (Laevicardium crassum)</t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</si>
  <si>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</si>
  <si>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</si>
  <si>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</si>
  <si>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t>Gewone wenteltrap (Epitonium clathrus)</t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</si>
  <si>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</si>
  <si>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</si>
  <si>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</si>
  <si>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t>Ruwe boormossel (Zirfaea crispata)</t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</si>
  <si>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</si>
  <si>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</si>
  <si>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</si>
  <si>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Noorse hartschelp (</t>
    </r>
    <r>
      <rPr>
        <i/>
        <sz val="10"/>
        <color theme="1"/>
        <rFont val="Arial"/>
      </rPr>
      <t>Laevicardium crassum</t>
    </r>
    <r>
      <rPr>
        <sz val="10"/>
        <color theme="1"/>
        <rFont val="Arial"/>
      </rPr>
      <t>)</t>
    </r>
  </si>
  <si>
    <t>Korfmossel (Corbicula spec.)</t>
  </si>
  <si>
    <r>
      <rPr>
        <sz val="10"/>
        <color theme="1"/>
        <rFont val="Arial"/>
      </rPr>
      <t>Noorse hartschelp (</t>
    </r>
    <r>
      <rPr>
        <i/>
        <sz val="10"/>
        <color theme="1"/>
        <rFont val="Arial"/>
      </rPr>
      <t>Laevicardium crassum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</si>
  <si>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Geknobbelde hartschelp (</t>
    </r>
    <r>
      <rPr>
        <i/>
        <sz val="10"/>
        <color theme="1"/>
        <rFont val="Arial"/>
      </rPr>
      <t>Acanthocardia tuberculata</t>
    </r>
    <r>
      <rPr>
        <sz val="10"/>
        <color theme="1"/>
        <rFont val="Arial"/>
      </rPr>
      <t>)</t>
    </r>
  </si>
  <si>
    <t>Messenheft (Ensis spec.)</t>
  </si>
  <si>
    <r>
      <rPr>
        <sz val="10"/>
        <color theme="1"/>
        <rFont val="Arial"/>
      </rPr>
      <t>Geknobbelde hartschelp (</t>
    </r>
    <r>
      <rPr>
        <i/>
        <sz val="10"/>
        <color theme="1"/>
        <rFont val="Arial"/>
      </rPr>
      <t>Acanthocardia tuberculata</t>
    </r>
    <r>
      <rPr>
        <sz val="10"/>
        <color theme="1"/>
        <rFont val="Arial"/>
      </rPr>
      <t>)</t>
    </r>
  </si>
  <si>
    <t>Geknobbelde hartschelp (Acanthocardia tuberculata)</t>
  </si>
  <si>
    <r>
      <rPr>
        <sz val="10"/>
        <color theme="1"/>
        <rFont val="Arial"/>
      </rPr>
      <t>Brakwaterkokkel (</t>
    </r>
    <r>
      <rPr>
        <i/>
        <sz val="10"/>
        <color theme="1"/>
        <rFont val="Arial"/>
      </rPr>
      <t>Cerastoderma glaucum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</si>
  <si>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Brakwaterkokkel (</t>
    </r>
    <r>
      <rPr>
        <i/>
        <sz val="10"/>
        <color theme="1"/>
        <rFont val="Arial"/>
      </rPr>
      <t>Cerastoderma glaucum</t>
    </r>
    <r>
      <rPr>
        <sz val="10"/>
        <color theme="1"/>
        <rFont val="Arial"/>
      </rPr>
      <t>)</t>
    </r>
  </si>
  <si>
    <r>
      <rPr>
        <sz val="10"/>
        <color rgb="FFFF0000"/>
        <rFont val="Arial"/>
      </rPr>
      <t>Zeekat (Schild) (</t>
    </r>
    <r>
      <rPr>
        <i/>
        <sz val="10"/>
        <color rgb="FFFF0000"/>
        <rFont val="Arial"/>
      </rPr>
      <t>Sepia officinalis</t>
    </r>
    <r>
      <rPr>
        <sz val="10"/>
        <color rgb="FFFF0000"/>
        <rFont val="Arial"/>
      </rPr>
      <t>)</t>
    </r>
  </si>
  <si>
    <t>Grijze tapijtschelp (Venerupis senescens)</t>
  </si>
  <si>
    <r>
      <rPr>
        <sz val="10"/>
        <color rgb="FFFF0000"/>
        <rFont val="Arial"/>
      </rPr>
      <t>Zeekat (Schild) (</t>
    </r>
    <r>
      <rPr>
        <i/>
        <sz val="10"/>
        <color rgb="FFFF0000"/>
        <rFont val="Arial"/>
      </rPr>
      <t>Sepia officinalis</t>
    </r>
    <r>
      <rPr>
        <sz val="10"/>
        <color rgb="FFFF0000"/>
        <rFont val="Arial"/>
      </rPr>
      <t>)</t>
    </r>
  </si>
  <si>
    <t>Zeekat (Schild) (Sepia officinalis)</t>
  </si>
  <si>
    <r>
      <rPr>
        <sz val="10"/>
        <color theme="1"/>
        <rFont val="Arial"/>
      </rPr>
      <t>Grijze tapijtschelp (</t>
    </r>
    <r>
      <rPr>
        <i/>
        <sz val="10"/>
        <color theme="1"/>
        <rFont val="Arial"/>
      </rPr>
      <t>Venerupis senescens</t>
    </r>
    <r>
      <rPr>
        <sz val="10"/>
        <color theme="1"/>
        <rFont val="Arial"/>
      </rPr>
      <t>)</t>
    </r>
  </si>
  <si>
    <t>Noordkromp (Arctica islandica)</t>
  </si>
  <si>
    <r>
      <rPr>
        <sz val="10"/>
        <color theme="1"/>
        <rFont val="Arial"/>
      </rPr>
      <t>Grijze tapijtschelp (</t>
    </r>
    <r>
      <rPr>
        <i/>
        <sz val="10"/>
        <color theme="1"/>
        <rFont val="Arial"/>
      </rPr>
      <t>Venerupis senescens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</si>
  <si>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Prismatische dunschaal (</t>
    </r>
    <r>
      <rPr>
        <i/>
        <sz val="10"/>
        <color theme="1"/>
        <rFont val="Arial"/>
      </rPr>
      <t>Abra prismatica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</si>
  <si>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Prismatische dunschaal (</t>
    </r>
    <r>
      <rPr>
        <i/>
        <sz val="10"/>
        <color theme="1"/>
        <rFont val="Arial"/>
      </rPr>
      <t>Abra prismatica</t>
    </r>
    <r>
      <rPr>
        <sz val="10"/>
        <color theme="1"/>
        <rFont val="Arial"/>
      </rPr>
      <t>)</t>
    </r>
  </si>
  <si>
    <t>Prismatische dunschaal (Abra prismatica)</t>
  </si>
  <si>
    <r>
      <rPr>
        <sz val="10"/>
        <color theme="1"/>
        <rFont val="Arial"/>
      </rPr>
      <t>Wijde mantel (</t>
    </r>
    <r>
      <rPr>
        <i/>
        <sz val="10"/>
        <color theme="1"/>
        <rFont val="Arial"/>
      </rPr>
      <t>Aequipecten opercularis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</si>
  <si>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Wijde mantel (</t>
    </r>
    <r>
      <rPr>
        <i/>
        <sz val="10"/>
        <color theme="1"/>
        <rFont val="Arial"/>
      </rPr>
      <t>Aequipecten opercularis</t>
    </r>
    <r>
      <rPr>
        <sz val="10"/>
        <color theme="1"/>
        <rFont val="Arial"/>
      </rPr>
      <t>)</t>
    </r>
  </si>
  <si>
    <t>Wijde mantel (Aequipecten opercularis)</t>
  </si>
  <si>
    <r>
      <rPr>
        <sz val="10"/>
        <color theme="1"/>
        <rFont val="Arial"/>
      </rPr>
      <t>Kleine platschelp (</t>
    </r>
    <r>
      <rPr>
        <i/>
        <sz val="10"/>
        <color theme="1"/>
        <rFont val="Arial"/>
      </rPr>
      <t>Asbjornsenia pygmaea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</si>
  <si>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Kleine platschelp (</t>
    </r>
    <r>
      <rPr>
        <i/>
        <sz val="10"/>
        <color theme="1"/>
        <rFont val="Arial"/>
      </rPr>
      <t>Asbjornsenia pygmaea</t>
    </r>
    <r>
      <rPr>
        <sz val="10"/>
        <color theme="1"/>
        <rFont val="Arial"/>
      </rPr>
      <t>)</t>
    </r>
  </si>
  <si>
    <t>Kleine platschelp (Asbjornsenia pygmaea)</t>
  </si>
  <si>
    <r>
      <rPr>
        <sz val="10"/>
        <color theme="1"/>
        <rFont val="Arial"/>
      </rPr>
      <t>Zandschelp (</t>
    </r>
    <r>
      <rPr>
        <i/>
        <sz val="10"/>
        <color theme="1"/>
        <rFont val="Arial"/>
      </rPr>
      <t>Mysia undata</t>
    </r>
    <r>
      <rPr>
        <sz val="10"/>
        <color theme="1"/>
        <rFont val="Arial"/>
      </rPr>
      <t>)</t>
    </r>
  </si>
  <si>
    <t>Groot tafelmesheft (Ensis siliqua)</t>
  </si>
  <si>
    <r>
      <rPr>
        <sz val="10"/>
        <color theme="1"/>
        <rFont val="Arial"/>
      </rPr>
      <t>Zandschelp (</t>
    </r>
    <r>
      <rPr>
        <i/>
        <sz val="10"/>
        <color theme="1"/>
        <rFont val="Arial"/>
      </rPr>
      <t>Mysia undata</t>
    </r>
    <r>
      <rPr>
        <sz val="10"/>
        <color theme="1"/>
        <rFont val="Arial"/>
      </rPr>
      <t>)</t>
    </r>
  </si>
  <si>
    <t>Zandschelp (Mysia undata)</t>
  </si>
  <si>
    <r>
      <rPr>
        <sz val="10"/>
        <color theme="1"/>
        <rFont val="Arial"/>
      </rPr>
      <t>Geplooide zonneschelp (</t>
    </r>
    <r>
      <rPr>
        <i/>
        <sz val="10"/>
        <color theme="1"/>
        <rFont val="Arial"/>
      </rPr>
      <t>Gari fervensis</t>
    </r>
    <r>
      <rPr>
        <sz val="10"/>
        <color theme="1"/>
        <rFont val="Arial"/>
      </rPr>
      <t>)</t>
    </r>
  </si>
  <si>
    <t>Melkwitte arkschelp (Striarca lactea)</t>
  </si>
  <si>
    <r>
      <rPr>
        <sz val="10"/>
        <color theme="1"/>
        <rFont val="Arial"/>
      </rPr>
      <t>Geplooide zonneschelp (</t>
    </r>
    <r>
      <rPr>
        <i/>
        <sz val="10"/>
        <color theme="1"/>
        <rFont val="Arial"/>
      </rPr>
      <t>Gari fervensis</t>
    </r>
    <r>
      <rPr>
        <sz val="10"/>
        <color theme="1"/>
        <rFont val="Arial"/>
      </rPr>
      <t>)</t>
    </r>
  </si>
  <si>
    <t>Geplooide zonneschelp (Gari fervensis)</t>
  </si>
  <si>
    <r>
      <rPr>
        <sz val="10"/>
        <color theme="1"/>
        <rFont val="Arial"/>
      </rPr>
      <t>Groot tafelmesheft (</t>
    </r>
    <r>
      <rPr>
        <i/>
        <sz val="10"/>
        <color theme="1"/>
        <rFont val="Arial"/>
      </rPr>
      <t>Ensis siliqua</t>
    </r>
    <r>
      <rPr>
        <sz val="10"/>
        <color theme="1"/>
        <rFont val="Arial"/>
      </rPr>
      <t>)</t>
    </r>
  </si>
  <si>
    <t>Strandkrab (Carcinus maenas)</t>
  </si>
  <si>
    <r>
      <rPr>
        <sz val="10"/>
        <color theme="1"/>
        <rFont val="Arial"/>
      </rPr>
      <t>Groot tafelmesheft (</t>
    </r>
    <r>
      <rPr>
        <i/>
        <sz val="10"/>
        <color theme="1"/>
        <rFont val="Arial"/>
      </rPr>
      <t>Ensis siliqua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</si>
  <si>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Klein tafvelmesheft (</t>
    </r>
    <r>
      <rPr>
        <i/>
        <sz val="10"/>
        <color theme="1"/>
        <rFont val="Arial"/>
      </rPr>
      <t>Ensis minor</t>
    </r>
    <r>
      <rPr>
        <sz val="10"/>
        <color theme="1"/>
        <rFont val="Arial"/>
      </rPr>
      <t>)</t>
    </r>
  </si>
  <si>
    <t>Zwinkokkel (Venericor planicosta)</t>
  </si>
  <si>
    <r>
      <rPr>
        <sz val="10"/>
        <color theme="1"/>
        <rFont val="Arial"/>
      </rPr>
      <t>Klein tafvelmesheft (</t>
    </r>
    <r>
      <rPr>
        <i/>
        <sz val="10"/>
        <color theme="1"/>
        <rFont val="Arial"/>
      </rPr>
      <t>Ensis minor</t>
    </r>
    <r>
      <rPr>
        <sz val="10"/>
        <color theme="1"/>
        <rFont val="Arial"/>
      </rPr>
      <t>)</t>
    </r>
  </si>
  <si>
    <t>Klein tafvelmesheft (Ensis minor)</t>
  </si>
  <si>
    <r>
      <rPr>
        <sz val="10"/>
        <color rgb="FFFF0000"/>
        <rFont val="Arial"/>
      </rPr>
      <t>Bolle stroommossel (</t>
    </r>
    <r>
      <rPr>
        <i/>
        <sz val="10"/>
        <color rgb="FFFF0000"/>
        <rFont val="Arial"/>
      </rPr>
      <t>Unio tumidus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</si>
  <si>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Bolle stroommossel (</t>
    </r>
    <r>
      <rPr>
        <i/>
        <sz val="10"/>
        <color rgb="FFFF0000"/>
        <rFont val="Arial"/>
      </rPr>
      <t>Unio tumidus</t>
    </r>
    <r>
      <rPr>
        <sz val="10"/>
        <color rgb="FFFF0000"/>
        <rFont val="Arial"/>
      </rPr>
      <t>)</t>
    </r>
  </si>
  <si>
    <t>Bolle stroommossel (Unio tumidus)</t>
  </si>
  <si>
    <r>
      <rPr>
        <sz val="10"/>
        <color theme="1"/>
        <rFont val="Arial"/>
      </rPr>
      <t>Grote zwaardschede (</t>
    </r>
    <r>
      <rPr>
        <i/>
        <sz val="10"/>
        <color theme="1"/>
        <rFont val="Arial"/>
      </rPr>
      <t>Ensis magnus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</si>
  <si>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zwaardschede (</t>
    </r>
    <r>
      <rPr>
        <i/>
        <sz val="10"/>
        <color theme="1"/>
        <rFont val="Arial"/>
      </rPr>
      <t>Ensis magnus</t>
    </r>
    <r>
      <rPr>
        <sz val="10"/>
        <color theme="1"/>
        <rFont val="Arial"/>
      </rPr>
      <t>)</t>
    </r>
  </si>
  <si>
    <t>Grote zwaardschede (Ensis magnus)</t>
  </si>
  <si>
    <r>
      <rPr>
        <sz val="10"/>
        <color theme="1"/>
        <rFont val="Arial"/>
      </rPr>
      <t>Afgeknotte gaper (</t>
    </r>
    <r>
      <rPr>
        <i/>
        <sz val="10"/>
        <color theme="1"/>
        <rFont val="Arial"/>
      </rPr>
      <t>Mya 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</si>
  <si>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Afgeknotte gaper (</t>
    </r>
    <r>
      <rPr>
        <i/>
        <sz val="10"/>
        <color theme="1"/>
        <rFont val="Arial"/>
      </rPr>
      <t>Mya truncata</t>
    </r>
    <r>
      <rPr>
        <sz val="10"/>
        <color theme="1"/>
        <rFont val="Arial"/>
      </rPr>
      <t>)</t>
    </r>
  </si>
  <si>
    <t>Afgeknotte gaper (Mya truncata)</t>
  </si>
  <si>
    <r>
      <rPr>
        <sz val="10"/>
        <color theme="1"/>
        <rFont val="Arial"/>
      </rPr>
      <t>Melkwitte arkschelp (</t>
    </r>
    <r>
      <rPr>
        <i/>
        <sz val="10"/>
        <color theme="1"/>
        <rFont val="Arial"/>
      </rPr>
      <t>Striarca lactea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</si>
  <si>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Melkwitte arkschelp (</t>
    </r>
    <r>
      <rPr>
        <i/>
        <sz val="10"/>
        <color theme="1"/>
        <rFont val="Arial"/>
      </rPr>
      <t>Striarca lactea</t>
    </r>
    <r>
      <rPr>
        <sz val="10"/>
        <color theme="1"/>
        <rFont val="Arial"/>
      </rPr>
      <t>)</t>
    </r>
  </si>
  <si>
    <r>
      <rPr>
        <sz val="10"/>
        <color rgb="FFFF0000"/>
        <rFont val="Arial"/>
      </rPr>
      <t>Korfmossel (</t>
    </r>
    <r>
      <rPr>
        <i/>
        <sz val="10"/>
        <color rgb="FFFF0000"/>
        <rFont val="Arial"/>
      </rPr>
      <t xml:space="preserve">Corbicula </t>
    </r>
    <r>
      <rPr>
        <sz val="10"/>
        <color rgb="FFFF0000"/>
        <rFont val="Arial"/>
      </rPr>
      <t>spec.)</t>
    </r>
  </si>
  <si>
    <t>Zeeklit (Echinocardium cordatum)</t>
  </si>
  <si>
    <r>
      <rPr>
        <sz val="10"/>
        <color rgb="FFFF0000"/>
        <rFont val="Arial"/>
      </rPr>
      <t>Korfmossel (</t>
    </r>
    <r>
      <rPr>
        <i/>
        <sz val="10"/>
        <color rgb="FFFF0000"/>
        <rFont val="Arial"/>
      </rPr>
      <t xml:space="preserve">Corbicula </t>
    </r>
    <r>
      <rPr>
        <sz val="10"/>
        <color rgb="FFFF0000"/>
        <rFont val="Arial"/>
      </rPr>
      <t>spec.)</t>
    </r>
  </si>
  <si>
    <r>
      <rPr>
        <sz val="10"/>
        <color theme="1"/>
        <rFont val="Arial"/>
      </rPr>
      <t>Slanke noordhoren (</t>
    </r>
    <r>
      <rPr>
        <i/>
        <sz val="10"/>
        <color theme="1"/>
        <rFont val="Arial"/>
      </rPr>
      <t>Colus gracilis</t>
    </r>
    <r>
      <rPr>
        <sz val="10"/>
        <color theme="1"/>
        <rFont val="Arial"/>
      </rPr>
      <t>)</t>
    </r>
  </si>
  <si>
    <t>Amerikaanse strandschelp (Mulinia lateralis)</t>
  </si>
  <si>
    <r>
      <rPr>
        <sz val="10"/>
        <color theme="1"/>
        <rFont val="Arial"/>
      </rPr>
      <t>Slanke noordhoren (</t>
    </r>
    <r>
      <rPr>
        <i/>
        <sz val="10"/>
        <color theme="1"/>
        <rFont val="Arial"/>
      </rPr>
      <t>Colus gracilis</t>
    </r>
    <r>
      <rPr>
        <sz val="10"/>
        <color theme="1"/>
        <rFont val="Arial"/>
      </rPr>
      <t>)</t>
    </r>
  </si>
  <si>
    <t>Slanke noordhoren (Colus gracilis)</t>
  </si>
  <si>
    <r>
      <rPr>
        <sz val="10"/>
        <color theme="1"/>
        <rFont val="Arial"/>
      </rPr>
      <t>Noordkromp (</t>
    </r>
    <r>
      <rPr>
        <i/>
        <sz val="10"/>
        <color theme="1"/>
        <rFont val="Arial"/>
      </rPr>
      <t>Arctica islandica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</si>
  <si>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Noordkromp (</t>
    </r>
    <r>
      <rPr>
        <i/>
        <sz val="10"/>
        <color theme="1"/>
        <rFont val="Arial"/>
      </rPr>
      <t>Arctica islandica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</si>
  <si>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Ruwe boormossel (</t>
    </r>
    <r>
      <rPr>
        <i/>
        <sz val="10"/>
        <color theme="1"/>
        <rFont val="Arial"/>
      </rPr>
      <t>Zirfaea crispata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</si>
  <si>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Ruwe boormossel (</t>
    </r>
    <r>
      <rPr>
        <i/>
        <sz val="10"/>
        <color theme="1"/>
        <rFont val="Arial"/>
      </rPr>
      <t>Zirfaea crispata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</si>
  <si>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boormossel (</t>
    </r>
    <r>
      <rPr>
        <i/>
        <sz val="10"/>
        <color theme="1"/>
        <rFont val="Arial"/>
      </rPr>
      <t>Pholus dactylus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</si>
  <si>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boormossel (</t>
    </r>
    <r>
      <rPr>
        <i/>
        <sz val="10"/>
        <color theme="1"/>
        <rFont val="Arial"/>
      </rPr>
      <t>Pholus dactylus</t>
    </r>
    <r>
      <rPr>
        <sz val="10"/>
        <color theme="1"/>
        <rFont val="Arial"/>
      </rPr>
      <t>)</t>
    </r>
  </si>
  <si>
    <t>Gewone boormossel (Pholus dactylus)</t>
  </si>
  <si>
    <r>
      <rPr>
        <sz val="10"/>
        <color rgb="FFFF0000"/>
        <rFont val="Arial"/>
      </rPr>
      <t>Zeeklit (</t>
    </r>
    <r>
      <rPr>
        <i/>
        <sz val="10"/>
        <color rgb="FFFF0000"/>
        <rFont val="Arial"/>
      </rPr>
      <t>Echinocardium cordatum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</si>
  <si>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Zeeklit (</t>
    </r>
    <r>
      <rPr>
        <i/>
        <sz val="10"/>
        <color rgb="FFFF0000"/>
        <rFont val="Arial"/>
      </rPr>
      <t>Echinocardium cordatum</t>
    </r>
    <r>
      <rPr>
        <sz val="10"/>
        <color rgb="FFFF0000"/>
        <rFont val="Arial"/>
      </rPr>
      <t>)</t>
    </r>
  </si>
  <si>
    <r>
      <rPr>
        <sz val="10"/>
        <color theme="1"/>
        <rFont val="Arial"/>
      </rPr>
      <t>Messenheft (</t>
    </r>
    <r>
      <rPr>
        <i/>
        <sz val="10"/>
        <color theme="1"/>
        <rFont val="Arial"/>
      </rPr>
      <t>Ensis</t>
    </r>
    <r>
      <rPr>
        <sz val="10"/>
        <color theme="1"/>
        <rFont val="Arial"/>
      </rPr>
      <t xml:space="preserve"> spec.)</t>
    </r>
  </si>
  <si>
    <r>
      <rPr>
        <sz val="10"/>
        <color theme="1"/>
        <rFont val="Arial"/>
      </rPr>
      <t>Messenheft (</t>
    </r>
    <r>
      <rPr>
        <i/>
        <sz val="10"/>
        <color theme="1"/>
        <rFont val="Arial"/>
      </rPr>
      <t>Ensis</t>
    </r>
    <r>
      <rPr>
        <sz val="10"/>
        <color theme="1"/>
        <rFont val="Arial"/>
      </rPr>
      <t xml:space="preserve"> spec.)</t>
    </r>
  </si>
  <si>
    <r>
      <rPr>
        <sz val="10"/>
        <color rgb="FFFF0000"/>
        <rFont val="Arial"/>
      </rPr>
      <t>Zeekat (</t>
    </r>
    <r>
      <rPr>
        <i/>
        <sz val="10"/>
        <color rgb="FFFF0000"/>
        <rFont val="Arial"/>
      </rPr>
      <t xml:space="preserve">Sepia </t>
    </r>
    <r>
      <rPr>
        <sz val="10"/>
        <color rgb="FFFF0000"/>
        <rFont val="Arial"/>
      </rPr>
      <t>spec.)</t>
    </r>
  </si>
  <si>
    <r>
      <rPr>
        <sz val="10"/>
        <color rgb="FFFF0000"/>
        <rFont val="Arial"/>
      </rPr>
      <t>Zeekat (</t>
    </r>
    <r>
      <rPr>
        <i/>
        <sz val="10"/>
        <color rgb="FFFF0000"/>
        <rFont val="Arial"/>
      </rPr>
      <t xml:space="preserve">Sepia </t>
    </r>
    <r>
      <rPr>
        <sz val="10"/>
        <color rgb="FFFF0000"/>
        <rFont val="Arial"/>
      </rPr>
      <t>spec.)</t>
    </r>
  </si>
  <si>
    <t>Noordzeekrab (Cancer pagurus)</t>
  </si>
  <si>
    <r>
      <rPr>
        <sz val="10"/>
        <color rgb="FFFF0000"/>
        <rFont val="Arial"/>
      </rPr>
      <t>Noordzeekrab (</t>
    </r>
    <r>
      <rPr>
        <i/>
        <sz val="10"/>
        <color rgb="FFFF0000"/>
        <rFont val="Arial"/>
      </rPr>
      <t>Cancer pagurus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</si>
  <si>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Noordzeekrab (</t>
    </r>
    <r>
      <rPr>
        <i/>
        <sz val="10"/>
        <color rgb="FFFF0000"/>
        <rFont val="Arial"/>
      </rPr>
      <t>Cancer pagurus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</si>
  <si>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Strandkrab (</t>
    </r>
    <r>
      <rPr>
        <i/>
        <sz val="10"/>
        <color rgb="FFFF0000"/>
        <rFont val="Arial"/>
      </rPr>
      <t>Carcinus maenas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</si>
  <si>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Strandkrab (</t>
    </r>
    <r>
      <rPr>
        <i/>
        <sz val="10"/>
        <color rgb="FFFF0000"/>
        <rFont val="Arial"/>
      </rPr>
      <t>Carcinus maenas</t>
    </r>
    <r>
      <rPr>
        <sz val="10"/>
        <color rgb="FFFF0000"/>
        <rFont val="Arial"/>
      </rPr>
      <t>)</t>
    </r>
  </si>
  <si>
    <t>Zeeboontje (Echinocyamus pusillus)</t>
  </si>
  <si>
    <r>
      <rPr>
        <sz val="10"/>
        <color rgb="FFFF0000"/>
        <rFont val="Arial"/>
      </rPr>
      <t>Zeeboontje (</t>
    </r>
    <r>
      <rPr>
        <i/>
        <sz val="10"/>
        <color rgb="FFFF0000"/>
        <rFont val="Arial"/>
      </rPr>
      <t>Echinocyamus pusillus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</si>
  <si>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Zeeboontje (</t>
    </r>
    <r>
      <rPr>
        <i/>
        <sz val="10"/>
        <color rgb="FFFF0000"/>
        <rFont val="Arial"/>
      </rPr>
      <t>Echinocyamus pusillus</t>
    </r>
    <r>
      <rPr>
        <sz val="10"/>
        <color rgb="FFFF0000"/>
        <rFont val="Arial"/>
      </rPr>
      <t>)</t>
    </r>
  </si>
  <si>
    <t>Hondshaai (Ei) (Scyliorhinus canicula)</t>
  </si>
  <si>
    <r>
      <rPr>
        <sz val="10"/>
        <color rgb="FFFF0000"/>
        <rFont val="Arial"/>
      </rPr>
      <t>Hondshaai (Ei) (</t>
    </r>
    <r>
      <rPr>
        <i/>
        <sz val="10"/>
        <color rgb="FFFF0000"/>
        <rFont val="Arial"/>
      </rPr>
      <t>Scyliorhinus canicula</t>
    </r>
    <r>
      <rPr>
        <sz val="10"/>
        <color rgb="FFFF0000"/>
        <rFont val="Arial"/>
      </rPr>
      <t>)</t>
    </r>
  </si>
  <si>
    <r>
      <rPr>
        <sz val="10"/>
        <color rgb="FFFF0000"/>
        <rFont val="Arial"/>
      </rPr>
      <t>Hondshaai (Ei) (</t>
    </r>
    <r>
      <rPr>
        <i/>
        <sz val="10"/>
        <color rgb="FFFF0000"/>
        <rFont val="Arial"/>
      </rPr>
      <t>Scyliorhinus canicula</t>
    </r>
    <r>
      <rPr>
        <sz val="10"/>
        <color rgb="FFFF0000"/>
        <rFont val="Arial"/>
      </rPr>
      <t>)</t>
    </r>
  </si>
  <si>
    <r>
      <rPr>
        <sz val="10"/>
        <color theme="1"/>
        <rFont val="Arial"/>
      </rPr>
      <t>Zwinkokkel (</t>
    </r>
    <r>
      <rPr>
        <i/>
        <sz val="10"/>
        <color theme="1"/>
        <rFont val="Arial"/>
      </rPr>
      <t>Venericor planicosta</t>
    </r>
    <r>
      <rPr>
        <sz val="10"/>
        <color theme="1"/>
        <rFont val="Arial"/>
      </rPr>
      <t>)</t>
    </r>
  </si>
  <si>
    <t>Bolle arkschelp (Anadara kagoshimensis)</t>
  </si>
  <si>
    <r>
      <rPr>
        <sz val="10"/>
        <color theme="1"/>
        <rFont val="Arial"/>
      </rPr>
      <t>Zwinkokkel (</t>
    </r>
    <r>
      <rPr>
        <i/>
        <sz val="10"/>
        <color theme="1"/>
        <rFont val="Arial"/>
      </rPr>
      <t>Venericor planicosta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</si>
  <si>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Bolle arkschelp (</t>
    </r>
    <r>
      <rPr>
        <i/>
        <sz val="10"/>
        <color theme="1"/>
        <rFont val="Arial"/>
      </rPr>
      <t>Anadara kagoshimensis</t>
    </r>
    <r>
      <rPr>
        <sz val="10"/>
        <color theme="1"/>
        <rFont val="Arial"/>
      </rPr>
      <t>)</t>
    </r>
  </si>
  <si>
    <t>Marmerschelp (Glycymeris glycymeris)</t>
  </si>
  <si>
    <r>
      <rPr>
        <sz val="10"/>
        <color theme="1"/>
        <rFont val="Arial"/>
      </rPr>
      <t>Bolle arkschelp (</t>
    </r>
    <r>
      <rPr>
        <i/>
        <sz val="10"/>
        <color theme="1"/>
        <rFont val="Arial"/>
      </rPr>
      <t>Anadara kagoshimensis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</si>
  <si>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strandschelp (</t>
    </r>
    <r>
      <rPr>
        <i/>
        <sz val="10"/>
        <color theme="1"/>
        <rFont val="Arial"/>
      </rPr>
      <t>Mulinia lateralis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</si>
  <si>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strandschelp (</t>
    </r>
    <r>
      <rPr>
        <i/>
        <sz val="10"/>
        <color theme="1"/>
        <rFont val="Arial"/>
      </rPr>
      <t>Mulinia lateralis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</si>
  <si>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Marmerschelp (</t>
    </r>
    <r>
      <rPr>
        <i/>
        <sz val="10"/>
        <color theme="1"/>
        <rFont val="Arial"/>
      </rPr>
      <t>Glycymeris glycymeris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</si>
  <si>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Marmerschelp (</t>
    </r>
    <r>
      <rPr>
        <i/>
        <sz val="10"/>
        <color theme="1"/>
        <rFont val="Arial"/>
      </rPr>
      <t>Glycymeris glycymeris</t>
    </r>
    <r>
      <rPr>
        <sz val="10"/>
        <color theme="1"/>
        <rFont val="Arial"/>
      </rPr>
      <t>)</t>
    </r>
  </si>
  <si>
    <t>Formulier 1</t>
  </si>
  <si>
    <t>Formulier 2</t>
  </si>
  <si>
    <t>Formulier 3</t>
  </si>
  <si>
    <t>Formulier 4</t>
  </si>
  <si>
    <t>Formulier 5</t>
  </si>
  <si>
    <t>Formulier 6</t>
  </si>
  <si>
    <t>Formulier 7</t>
  </si>
  <si>
    <t>Formulier 8</t>
  </si>
  <si>
    <t>Formulier 9</t>
  </si>
  <si>
    <t>Formulier 10</t>
  </si>
  <si>
    <t>Formulier 11</t>
  </si>
  <si>
    <t>Formulier 12</t>
  </si>
  <si>
    <t>Formulier 13</t>
  </si>
  <si>
    <t>Formulier 14</t>
  </si>
  <si>
    <t>Formulier 15</t>
  </si>
  <si>
    <t>Formulier 16</t>
  </si>
  <si>
    <t>Formulier 17</t>
  </si>
  <si>
    <t>Formulier 18</t>
  </si>
  <si>
    <t>Formulier 19</t>
  </si>
  <si>
    <t>Formulier 20</t>
  </si>
  <si>
    <t>Formulier 21</t>
  </si>
  <si>
    <t>Formulier 22</t>
  </si>
  <si>
    <t>Formulier 23</t>
  </si>
  <si>
    <t>Formulier 24</t>
  </si>
  <si>
    <t>Formulier 25</t>
  </si>
  <si>
    <t>Formulier 26</t>
  </si>
  <si>
    <t>Formulier 27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</si>
  <si>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</si>
  <si>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</si>
  <si>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</si>
  <si>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</si>
  <si>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</si>
  <si>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</si>
  <si>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</si>
  <si>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</si>
  <si>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</si>
  <si>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</si>
  <si>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</si>
  <si>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</si>
  <si>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</si>
  <si>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</si>
  <si>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</si>
  <si>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</si>
  <si>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</si>
  <si>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</si>
  <si>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</si>
  <si>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</si>
  <si>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</si>
  <si>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</si>
  <si>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</si>
  <si>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</si>
  <si>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</si>
  <si>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</si>
  <si>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</si>
  <si>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</si>
  <si>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</si>
  <si>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</si>
  <si>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</si>
  <si>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</si>
  <si>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</si>
  <si>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</si>
  <si>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</si>
  <si>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</si>
  <si>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</si>
  <si>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</si>
  <si>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</si>
  <si>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</si>
  <si>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</si>
  <si>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</si>
  <si>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</si>
  <si>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</si>
  <si>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</si>
  <si>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</si>
  <si>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</si>
  <si>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</si>
  <si>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</si>
  <si>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</si>
  <si>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</si>
  <si>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</si>
  <si>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</si>
  <si>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</si>
  <si>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</si>
  <si>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</si>
  <si>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</si>
  <si>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</si>
  <si>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</si>
  <si>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</si>
  <si>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</si>
  <si>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</si>
  <si>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</si>
  <si>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</si>
  <si>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</si>
  <si>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</si>
  <si>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</si>
  <si>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</si>
  <si>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</si>
  <si>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</si>
  <si>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</si>
  <si>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</si>
  <si>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Ensis Ensis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</si>
  <si>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</si>
  <si>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</si>
  <si>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</si>
  <si>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</si>
  <si>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</si>
  <si>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</si>
  <si>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</si>
  <si>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</si>
  <si>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</si>
  <si>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</si>
  <si>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</si>
  <si>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</si>
  <si>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</si>
  <si>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</si>
  <si>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</si>
  <si>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</si>
  <si>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</si>
  <si>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</si>
  <si>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</si>
  <si>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</si>
  <si>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</si>
  <si>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</si>
  <si>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</si>
  <si>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</si>
  <si>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</si>
  <si>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</si>
  <si>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</si>
  <si>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</si>
  <si>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</si>
  <si>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</si>
  <si>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</si>
  <si>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</si>
  <si>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</si>
  <si>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</si>
  <si>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</si>
  <si>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</si>
  <si>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</si>
  <si>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</si>
  <si>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</si>
  <si>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</si>
  <si>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</si>
  <si>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</si>
  <si>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</si>
  <si>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</si>
  <si>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</si>
  <si>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</si>
  <si>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</si>
  <si>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</si>
  <si>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</si>
  <si>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</si>
  <si>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</si>
  <si>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</si>
  <si>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</si>
  <si>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</si>
  <si>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</si>
  <si>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</si>
  <si>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</si>
  <si>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</si>
  <si>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</si>
  <si>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</si>
  <si>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</si>
  <si>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</si>
  <si>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Ruwe Boormossel</t>
  </si>
  <si>
    <t>2) Messenheft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</si>
  <si>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</si>
  <si>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</si>
  <si>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</si>
  <si>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</si>
  <si>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</si>
  <si>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</si>
  <si>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</si>
  <si>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</si>
  <si>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</si>
  <si>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</si>
  <si>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</si>
  <si>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</si>
  <si>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</si>
  <si>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</si>
  <si>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</si>
  <si>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</si>
  <si>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</si>
  <si>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</si>
  <si>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</si>
  <si>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</si>
  <si>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</si>
  <si>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</si>
  <si>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</si>
  <si>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</si>
  <si>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</si>
  <si>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</si>
  <si>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</si>
  <si>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</si>
  <si>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</si>
  <si>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</si>
  <si>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</si>
  <si>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Marmerschelp</t>
  </si>
  <si>
    <t>2) Zeeboontje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</si>
  <si>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</si>
  <si>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</si>
  <si>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</si>
  <si>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</si>
  <si>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</si>
  <si>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</si>
  <si>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</si>
  <si>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</si>
  <si>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</si>
  <si>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</si>
  <si>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</si>
  <si>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</si>
  <si>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</si>
  <si>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</si>
  <si>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</si>
  <si>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</si>
  <si>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</si>
  <si>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</si>
  <si>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</si>
  <si>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</si>
  <si>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</si>
  <si>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</si>
  <si>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</si>
  <si>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</si>
  <si>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</si>
  <si>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</si>
  <si>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</si>
  <si>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</si>
  <si>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</si>
  <si>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</si>
  <si>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</si>
  <si>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Amerikaanse strandschelp</t>
  </si>
  <si>
    <t>Zwinkokkel</t>
  </si>
  <si>
    <t>Brakwaterkokkel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</si>
  <si>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</si>
  <si>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</si>
  <si>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</si>
  <si>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</si>
  <si>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</si>
  <si>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</si>
  <si>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</si>
  <si>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</si>
  <si>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</si>
  <si>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</si>
  <si>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</si>
  <si>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</si>
  <si>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</si>
  <si>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</si>
  <si>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</si>
  <si>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</si>
  <si>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</si>
  <si>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</si>
  <si>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</si>
  <si>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</si>
  <si>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</si>
  <si>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</si>
  <si>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</si>
  <si>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</si>
  <si>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</si>
  <si>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</si>
  <si>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</si>
  <si>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</si>
  <si>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</si>
  <si>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</si>
  <si>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</si>
  <si>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Corbicula spec.</t>
  </si>
  <si>
    <t>Cerastoderma glaucum</t>
  </si>
  <si>
    <t>Striarca lactea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</si>
  <si>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</si>
  <si>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</si>
  <si>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</si>
  <si>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</si>
  <si>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</si>
  <si>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</si>
  <si>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</si>
  <si>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</si>
  <si>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</si>
  <si>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</si>
  <si>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</si>
  <si>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</si>
  <si>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</si>
  <si>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</si>
  <si>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</si>
  <si>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</si>
  <si>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</si>
  <si>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</si>
  <si>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</si>
  <si>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</si>
  <si>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</si>
  <si>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</si>
  <si>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</si>
  <si>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</si>
  <si>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</si>
  <si>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</si>
  <si>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</si>
  <si>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</si>
  <si>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</si>
  <si>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</si>
  <si>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</si>
  <si>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Unio tumides (zoetwatersoort det. A. van Peursen)</t>
  </si>
  <si>
    <t>Cerastoderma glaucum (oud)</t>
  </si>
  <si>
    <t>Formulier 28</t>
  </si>
  <si>
    <t>Formulier 29</t>
  </si>
  <si>
    <t>Formulier 30</t>
  </si>
  <si>
    <t>Formulier 31</t>
  </si>
  <si>
    <t>Formulier 32</t>
  </si>
  <si>
    <t>Formulier 33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</si>
  <si>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</si>
  <si>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</si>
  <si>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</si>
  <si>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</si>
  <si>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</si>
  <si>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</si>
  <si>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</si>
  <si>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</si>
  <si>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</si>
  <si>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</si>
  <si>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</si>
  <si>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</si>
  <si>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</si>
  <si>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</si>
  <si>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</si>
  <si>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</si>
  <si>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</si>
  <si>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</si>
  <si>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</si>
  <si>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</si>
  <si>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</si>
  <si>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</si>
  <si>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</si>
  <si>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</si>
  <si>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</si>
  <si>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</si>
  <si>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</si>
  <si>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</si>
  <si>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</si>
  <si>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</si>
  <si>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</si>
  <si>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Noorse hartschelp</t>
  </si>
  <si>
    <t>Ruwe boormossel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</si>
  <si>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</si>
  <si>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</si>
  <si>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</si>
  <si>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</si>
  <si>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</si>
  <si>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</si>
  <si>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</si>
  <si>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</si>
  <si>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</si>
  <si>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</si>
  <si>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</si>
  <si>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</si>
  <si>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</si>
  <si>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</si>
  <si>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</si>
  <si>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</si>
  <si>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</si>
  <si>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</si>
  <si>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</si>
  <si>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</si>
  <si>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</si>
  <si>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</si>
  <si>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</si>
  <si>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</si>
  <si>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</si>
  <si>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</si>
  <si>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</si>
  <si>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</si>
  <si>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</si>
  <si>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</si>
  <si>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</si>
  <si>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Grijze tapijtschelp</t>
  </si>
  <si>
    <t>Anadara kagoshimensis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</si>
  <si>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</si>
  <si>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</si>
  <si>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</si>
  <si>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</si>
  <si>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</si>
  <si>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</si>
  <si>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</si>
  <si>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</si>
  <si>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</si>
  <si>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</si>
  <si>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</si>
  <si>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</si>
  <si>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</si>
  <si>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</si>
  <si>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</si>
  <si>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</si>
  <si>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</si>
  <si>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</si>
  <si>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</si>
  <si>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</si>
  <si>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</si>
  <si>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</si>
  <si>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</si>
  <si>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</si>
  <si>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</si>
  <si>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</si>
  <si>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</si>
  <si>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</si>
  <si>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</si>
  <si>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</si>
  <si>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</si>
  <si>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Noorse hartschelp (Laevicardium crassum)</t>
  </si>
  <si>
    <t>2) Acanthocardia tuberculata</t>
  </si>
  <si>
    <t>3) Waterkokkel</t>
  </si>
  <si>
    <t>Formulier 34</t>
  </si>
  <si>
    <t>Formulier 35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</si>
  <si>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</si>
  <si>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</si>
  <si>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</si>
  <si>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</si>
  <si>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</si>
  <si>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</si>
  <si>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</si>
  <si>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</si>
  <si>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</si>
  <si>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</si>
  <si>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</si>
  <si>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</si>
  <si>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</si>
  <si>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</si>
  <si>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</si>
  <si>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</si>
  <si>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</si>
  <si>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</si>
  <si>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</si>
  <si>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</si>
  <si>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</si>
  <si>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</si>
  <si>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</si>
  <si>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</si>
  <si>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</si>
  <si>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</si>
  <si>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</si>
  <si>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</si>
  <si>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</si>
  <si>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</si>
  <si>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</si>
  <si>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Noorse hartschelp</t>
  </si>
  <si>
    <t>2) Grote zwaardschede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</si>
  <si>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</si>
  <si>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</si>
  <si>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</si>
  <si>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</si>
  <si>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</si>
  <si>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</si>
  <si>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</si>
  <si>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</si>
  <si>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</si>
  <si>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</si>
  <si>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</si>
  <si>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</si>
  <si>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</si>
  <si>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</si>
  <si>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</si>
  <si>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</si>
  <si>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</si>
  <si>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</si>
  <si>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</si>
  <si>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</si>
  <si>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</si>
  <si>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</si>
  <si>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</si>
  <si>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</si>
  <si>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</si>
  <si>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</si>
  <si>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</si>
  <si>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</si>
  <si>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</si>
  <si>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</si>
  <si>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</si>
  <si>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</si>
  <si>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</si>
  <si>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</si>
  <si>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</si>
  <si>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</si>
  <si>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</si>
  <si>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</si>
  <si>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</si>
  <si>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</si>
  <si>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</si>
  <si>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</si>
  <si>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</si>
  <si>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</si>
  <si>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</si>
  <si>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</si>
  <si>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</si>
  <si>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</si>
  <si>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</si>
  <si>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</si>
  <si>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</si>
  <si>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</si>
  <si>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</si>
  <si>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</si>
  <si>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</si>
  <si>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</si>
  <si>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</si>
  <si>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</si>
  <si>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</si>
  <si>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</si>
  <si>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</si>
  <si>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</si>
  <si>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1)Noorse Hartschhelp</t>
  </si>
  <si>
    <t>Afgeknotte gaper</t>
  </si>
  <si>
    <t>Melkwitte arkschelp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</si>
  <si>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</si>
  <si>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</si>
  <si>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</si>
  <si>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</si>
  <si>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</si>
  <si>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</si>
  <si>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</si>
  <si>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</si>
  <si>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</si>
  <si>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</si>
  <si>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</si>
  <si>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</si>
  <si>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</si>
  <si>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</si>
  <si>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</si>
  <si>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</si>
  <si>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</si>
  <si>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</si>
  <si>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</si>
  <si>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</si>
  <si>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</si>
  <si>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</si>
  <si>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</si>
  <si>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</si>
  <si>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</si>
  <si>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</si>
  <si>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</si>
  <si>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</si>
  <si>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</si>
  <si>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</si>
  <si>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</si>
  <si>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2) Brakwaterkokkel (Cerastoderma glaucum)</t>
  </si>
  <si>
    <t>3) Ruwe boormossel (Zirfaea crispata)</t>
  </si>
  <si>
    <t>4) Afgeknotte gaper (Mya truncata)</t>
  </si>
  <si>
    <t>5) Sepia spec.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</si>
  <si>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</si>
  <si>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</si>
  <si>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</si>
  <si>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</si>
  <si>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</si>
  <si>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</si>
  <si>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</si>
  <si>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</si>
  <si>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</si>
  <si>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</si>
  <si>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</si>
  <si>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</si>
  <si>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</si>
  <si>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</si>
  <si>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</si>
  <si>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</si>
  <si>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</si>
  <si>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</si>
  <si>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</si>
  <si>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</si>
  <si>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</si>
  <si>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</si>
  <si>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</si>
  <si>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</si>
  <si>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</si>
  <si>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</si>
  <si>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</si>
  <si>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</si>
  <si>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</si>
  <si>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</si>
  <si>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</si>
  <si>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Zeekat (Schild) (Sepia officinalis)</t>
  </si>
  <si>
    <t>2) Grijze tapijtschelp (Venerupis senescens)</t>
  </si>
  <si>
    <t>3) Brakwaterkokkel (Cerastoderma glaucum)</t>
  </si>
  <si>
    <t>4) Noorse hartschelp (Laevicardium crassum)</t>
  </si>
  <si>
    <t>5) Groot tafelmesheft (Ensis siliqua)</t>
  </si>
  <si>
    <t>6) Klein tafvelmesheft (Ensis minor)</t>
  </si>
  <si>
    <t>7) Grote zwaardschede (Ensis magnus)</t>
  </si>
  <si>
    <t>8) Ruwe boormossel (Zirfaea crispata)</t>
  </si>
  <si>
    <t>9) Noordzeekrab (Cancer pagurus)</t>
  </si>
  <si>
    <t>10) Strandkrab (Carcinus maenas)</t>
  </si>
  <si>
    <t>11) Hondshaai (Ei) (Scyliorhinus canicula)</t>
  </si>
  <si>
    <t>12) Geknobbelde Hartschelp (Acanthocardia tuberculata)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</si>
  <si>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</si>
  <si>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</si>
  <si>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</si>
  <si>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</si>
  <si>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</si>
  <si>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</si>
  <si>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</si>
  <si>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</si>
  <si>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</si>
  <si>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</si>
  <si>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</si>
  <si>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</si>
  <si>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</si>
  <si>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</si>
  <si>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</si>
  <si>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</si>
  <si>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</si>
  <si>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</si>
  <si>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</si>
  <si>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</si>
  <si>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</si>
  <si>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</si>
  <si>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</si>
  <si>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</si>
  <si>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</si>
  <si>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</si>
  <si>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</si>
  <si>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</si>
  <si>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</si>
  <si>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</si>
  <si>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</si>
  <si>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Laevicardium crassum</t>
  </si>
  <si>
    <t>Abra prismatica</t>
  </si>
  <si>
    <t>Aequipecten opercularis</t>
  </si>
  <si>
    <t>Asbjornsenia pygmaea</t>
  </si>
  <si>
    <t>Mysia undata</t>
  </si>
  <si>
    <t>Zirfaea crispata</t>
  </si>
  <si>
    <t>Gari fervensis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</si>
  <si>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</si>
  <si>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</si>
  <si>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</si>
  <si>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</si>
  <si>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</si>
  <si>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</si>
  <si>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</si>
  <si>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</si>
  <si>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</si>
  <si>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</si>
  <si>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</si>
  <si>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</si>
  <si>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</si>
  <si>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</si>
  <si>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</si>
  <si>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</si>
  <si>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</si>
  <si>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</si>
  <si>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</si>
  <si>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</si>
  <si>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</si>
  <si>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</si>
  <si>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</si>
  <si>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</si>
  <si>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</si>
  <si>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</si>
  <si>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</si>
  <si>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</si>
  <si>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</si>
  <si>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</si>
  <si>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</si>
  <si>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Tafelmesheft</t>
  </si>
  <si>
    <t>Prismatische dunschaal</t>
  </si>
  <si>
    <t>Geplooide zonneschelp</t>
  </si>
  <si>
    <t>Noorse Hartschelp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</si>
  <si>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</si>
  <si>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</si>
  <si>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</si>
  <si>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</si>
  <si>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</si>
  <si>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</si>
  <si>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</si>
  <si>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</si>
  <si>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</si>
  <si>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</si>
  <si>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</si>
  <si>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</si>
  <si>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</si>
  <si>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</si>
  <si>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</si>
  <si>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</si>
  <si>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</si>
  <si>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</si>
  <si>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</si>
  <si>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</si>
  <si>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</si>
  <si>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</si>
  <si>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</si>
  <si>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</si>
  <si>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</si>
  <si>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</si>
  <si>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</si>
  <si>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</si>
  <si>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</si>
  <si>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</si>
  <si>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</si>
  <si>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Zeeklit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</si>
  <si>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</si>
  <si>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</si>
  <si>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</si>
  <si>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</si>
  <si>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</si>
  <si>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</si>
  <si>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</si>
  <si>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</si>
  <si>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</si>
  <si>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</si>
  <si>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</si>
  <si>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</si>
  <si>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</si>
  <si>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</si>
  <si>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</si>
  <si>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</si>
  <si>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</si>
  <si>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</si>
  <si>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</si>
  <si>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</si>
  <si>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</si>
  <si>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</si>
  <si>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</si>
  <si>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</si>
  <si>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</si>
  <si>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</si>
  <si>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</si>
  <si>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</si>
  <si>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</si>
  <si>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</si>
  <si>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</si>
  <si>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Noordkromp</t>
  </si>
  <si>
    <t>2)slanke noordhoren</t>
  </si>
  <si>
    <t>3)ruwe boormossel</t>
  </si>
  <si>
    <t>4)pholade</t>
  </si>
  <si>
    <t>Langevelderslag</t>
  </si>
  <si>
    <t>Rockanje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</si>
  <si>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</si>
  <si>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</si>
  <si>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</si>
  <si>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</si>
  <si>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</si>
  <si>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</si>
  <si>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</si>
  <si>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</si>
  <si>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</si>
  <si>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</si>
  <si>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</si>
  <si>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</si>
  <si>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</si>
  <si>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</si>
  <si>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</si>
  <si>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</si>
  <si>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</si>
  <si>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</si>
  <si>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</si>
  <si>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</si>
  <si>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</si>
  <si>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</si>
  <si>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</si>
  <si>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</si>
  <si>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</si>
  <si>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</si>
  <si>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</si>
  <si>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</si>
  <si>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</si>
  <si>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</si>
  <si>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</si>
  <si>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 xml:space="preserve">Totaal: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</si>
</sst>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b/>
      <sz val="14"/>
      <color theme="1"/>
      <name val="Arial"/>
      <scheme val="minor"/>
    </font>
    <font>
      <sz val="14"/>
      <color theme="1"/>
      <name val="Arial"/>
      <scheme val="minor"/>
    </font>
    <font>
      <sz val="10"/>
      <color rgb="FFFF0000"/>
      <name val="Arial"/>
      <scheme val="minor"/>
    </font>
    <font>
      <sz val="14"/>
      <color rgb="FFFF0000"/>
      <name val="Arial"/>
      <scheme val="minor"/>
    </font>
    <font>
      <i/>
      <sz val="10"/>
      <color theme="1"/>
      <name val="Arial"/>
      <scheme val="minor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sz val="10"/>
      <color rgb="FFFF0000"/>
      <name val="Arial"/>
    </font>
    <font>
      <i/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5" fillId="3" borderId="5" xfId="0" applyFont="1" applyFill="1" applyBorder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4" fillId="3" borderId="11" xfId="0" applyFont="1" applyFill="1" applyBorder="1" applyAlignment="1">
      <alignment textRotation="90"/>
    </xf>
    <xf numFmtId="0" fontId="4" fillId="3" borderId="12" xfId="0" applyFont="1" applyFill="1" applyBorder="1" applyAlignment="1">
      <alignment textRotation="90"/>
    </xf>
    <xf numFmtId="0" fontId="4" fillId="3" borderId="13" xfId="0" applyFont="1" applyFill="1" applyBorder="1" applyAlignment="1">
      <alignment textRotation="90"/>
    </xf>
    <xf numFmtId="0" fontId="4" fillId="3" borderId="9" xfId="0" applyFont="1" applyFill="1" applyBorder="1" applyAlignment="1">
      <alignment textRotation="90"/>
    </xf>
    <xf numFmtId="0" fontId="4" fillId="3" borderId="14" xfId="0" applyFont="1" applyFill="1" applyBorder="1" applyAlignment="1">
      <alignment textRotation="90"/>
    </xf>
    <xf numFmtId="0" fontId="4" fillId="3" borderId="15" xfId="0" applyFont="1" applyFill="1" applyBorder="1" applyAlignment="1">
      <alignment textRotation="90"/>
    </xf>
    <xf numFmtId="0" fontId="5" fillId="3" borderId="13" xfId="0" applyFont="1" applyFill="1" applyBorder="1" applyAlignment="1">
      <alignment textRotation="90"/>
    </xf>
    <xf numFmtId="0" fontId="5" fillId="3" borderId="12" xfId="0" applyFont="1" applyFill="1" applyBorder="1" applyAlignment="1">
      <alignment textRotation="90"/>
    </xf>
    <xf numFmtId="0" fontId="5" fillId="3" borderId="5" xfId="0" applyFont="1" applyFill="1" applyBorder="1" applyAlignment="1">
      <alignment textRotation="90"/>
    </xf>
    <xf numFmtId="0" fontId="1" fillId="4" borderId="17" xfId="0" applyFont="1" applyFill="1" applyBorder="1" applyAlignment="1"/>
    <xf numFmtId="0" fontId="1" fillId="4" borderId="18" xfId="0" applyFont="1" applyFill="1" applyBorder="1"/>
    <xf numFmtId="0" fontId="1" fillId="4" borderId="19" xfId="0" applyFont="1" applyFill="1" applyBorder="1"/>
    <xf numFmtId="0" fontId="1" fillId="4" borderId="18" xfId="0" applyFont="1" applyFill="1" applyBorder="1" applyAlignment="1"/>
    <xf numFmtId="0" fontId="1" fillId="4" borderId="20" xfId="0" applyFont="1" applyFill="1" applyBorder="1"/>
    <xf numFmtId="0" fontId="1" fillId="4" borderId="21" xfId="0" applyFont="1" applyFill="1" applyBorder="1" applyAlignment="1"/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1" xfId="0" applyFont="1" applyFill="1" applyBorder="1"/>
    <xf numFmtId="0" fontId="6" fillId="4" borderId="21" xfId="0" applyFont="1" applyFill="1" applyBorder="1"/>
    <xf numFmtId="0" fontId="6" fillId="4" borderId="20" xfId="0" applyFont="1" applyFill="1" applyBorder="1"/>
    <xf numFmtId="0" fontId="6" fillId="4" borderId="5" xfId="0" applyFont="1" applyFill="1" applyBorder="1"/>
    <xf numFmtId="0" fontId="1" fillId="4" borderId="2" xfId="0" applyFont="1" applyFill="1" applyBorder="1" applyAlignment="1"/>
    <xf numFmtId="0" fontId="1" fillId="4" borderId="25" xfId="0" applyFont="1" applyFill="1" applyBorder="1"/>
    <xf numFmtId="0" fontId="1" fillId="4" borderId="26" xfId="0" applyFont="1" applyFill="1" applyBorder="1"/>
    <xf numFmtId="0" fontId="1" fillId="4" borderId="1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9" xfId="0" applyFont="1" applyFill="1" applyBorder="1"/>
    <xf numFmtId="0" fontId="6" fillId="4" borderId="27" xfId="0" applyFont="1" applyFill="1" applyBorder="1"/>
    <xf numFmtId="0" fontId="6" fillId="4" borderId="1" xfId="0" applyFont="1" applyFill="1" applyBorder="1"/>
    <xf numFmtId="0" fontId="1" fillId="4" borderId="25" xfId="0" applyFont="1" applyFill="1" applyBorder="1" applyAlignment="1"/>
    <xf numFmtId="0" fontId="1" fillId="4" borderId="27" xfId="0" applyFont="1" applyFill="1" applyBorder="1" applyAlignment="1"/>
    <xf numFmtId="0" fontId="1" fillId="4" borderId="29" xfId="0" applyFont="1" applyFill="1" applyBorder="1" applyAlignment="1"/>
    <xf numFmtId="0" fontId="1" fillId="4" borderId="26" xfId="0" applyFont="1" applyFill="1" applyBorder="1" applyAlignment="1"/>
    <xf numFmtId="0" fontId="1" fillId="4" borderId="1" xfId="0" applyFont="1" applyFill="1" applyBorder="1" applyAlignment="1"/>
    <xf numFmtId="0" fontId="1" fillId="4" borderId="28" xfId="0" applyFont="1" applyFill="1" applyBorder="1" applyAlignment="1"/>
    <xf numFmtId="0" fontId="1" fillId="4" borderId="31" xfId="0" applyFont="1" applyFill="1" applyBorder="1" applyAlignment="1"/>
    <xf numFmtId="0" fontId="1" fillId="4" borderId="32" xfId="0" applyFont="1" applyFill="1" applyBorder="1"/>
    <xf numFmtId="0" fontId="1" fillId="4" borderId="33" xfId="0" applyFont="1" applyFill="1" applyBorder="1"/>
    <xf numFmtId="0" fontId="1" fillId="4" borderId="34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7" xfId="0" applyFont="1" applyFill="1" applyBorder="1"/>
    <xf numFmtId="0" fontId="6" fillId="4" borderId="35" xfId="0" applyFont="1" applyFill="1" applyBorder="1"/>
    <xf numFmtId="0" fontId="6" fillId="4" borderId="34" xfId="0" applyFont="1" applyFill="1" applyBorder="1"/>
    <xf numFmtId="0" fontId="1" fillId="4" borderId="38" xfId="0" applyFont="1" applyFill="1" applyBorder="1" applyAlignment="1"/>
    <xf numFmtId="0" fontId="1" fillId="4" borderId="39" xfId="0" applyFont="1" applyFill="1" applyBorder="1"/>
    <xf numFmtId="0" fontId="1" fillId="4" borderId="40" xfId="0" applyFont="1" applyFill="1" applyBorder="1"/>
    <xf numFmtId="0" fontId="1" fillId="4" borderId="30" xfId="0" applyFont="1" applyFill="1" applyBorder="1"/>
    <xf numFmtId="0" fontId="1" fillId="4" borderId="41" xfId="0" applyFont="1" applyFill="1" applyBorder="1"/>
    <xf numFmtId="0" fontId="1" fillId="4" borderId="42" xfId="0" applyFont="1" applyFill="1" applyBorder="1"/>
    <xf numFmtId="0" fontId="1" fillId="4" borderId="43" xfId="0" applyFont="1" applyFill="1" applyBorder="1"/>
    <xf numFmtId="0" fontId="6" fillId="4" borderId="41" xfId="0" applyFont="1" applyFill="1" applyBorder="1"/>
    <xf numFmtId="0" fontId="6" fillId="4" borderId="30" xfId="0" applyFont="1" applyFill="1" applyBorder="1"/>
    <xf numFmtId="0" fontId="1" fillId="4" borderId="25" xfId="0" applyFont="1" applyFill="1" applyBorder="1" applyAlignment="1"/>
    <xf numFmtId="0" fontId="1" fillId="4" borderId="26" xfId="0" applyFont="1" applyFill="1" applyBorder="1" applyAlignment="1"/>
    <xf numFmtId="0" fontId="1" fillId="4" borderId="27" xfId="0" applyFont="1" applyFill="1" applyBorder="1" applyAlignment="1"/>
    <xf numFmtId="0" fontId="1" fillId="4" borderId="28" xfId="0" applyFont="1" applyFill="1" applyBorder="1" applyAlignment="1"/>
    <xf numFmtId="0" fontId="1" fillId="4" borderId="29" xfId="0" applyFont="1" applyFill="1" applyBorder="1" applyAlignment="1"/>
    <xf numFmtId="0" fontId="1" fillId="4" borderId="32" xfId="0" applyFont="1" applyFill="1" applyBorder="1" applyAlignment="1"/>
    <xf numFmtId="0" fontId="1" fillId="4" borderId="33" xfId="0" applyFont="1" applyFill="1" applyBorder="1" applyAlignment="1"/>
    <xf numFmtId="0" fontId="1" fillId="4" borderId="35" xfId="0" applyFont="1" applyFill="1" applyBorder="1" applyAlignment="1"/>
    <xf numFmtId="0" fontId="1" fillId="4" borderId="36" xfId="0" applyFont="1" applyFill="1" applyBorder="1" applyAlignment="1"/>
    <xf numFmtId="0" fontId="1" fillId="4" borderId="45" xfId="0" applyFont="1" applyFill="1" applyBorder="1" applyAlignment="1"/>
    <xf numFmtId="0" fontId="1" fillId="4" borderId="39" xfId="0" applyFont="1" applyFill="1" applyBorder="1" applyAlignment="1"/>
    <xf numFmtId="0" fontId="1" fillId="4" borderId="40" xfId="0" applyFont="1" applyFill="1" applyBorder="1" applyAlignment="1"/>
    <xf numFmtId="0" fontId="1" fillId="4" borderId="30" xfId="0" applyFont="1" applyFill="1" applyBorder="1" applyAlignment="1"/>
    <xf numFmtId="0" fontId="1" fillId="4" borderId="41" xfId="0" applyFont="1" applyFill="1" applyBorder="1" applyAlignment="1"/>
    <xf numFmtId="0" fontId="1" fillId="4" borderId="42" xfId="0" applyFont="1" applyFill="1" applyBorder="1" applyAlignment="1"/>
    <xf numFmtId="0" fontId="1" fillId="4" borderId="43" xfId="0" applyFont="1" applyFill="1" applyBorder="1" applyAlignment="1"/>
    <xf numFmtId="0" fontId="1" fillId="4" borderId="3" xfId="0" applyFont="1" applyFill="1" applyBorder="1" applyAlignment="1"/>
    <xf numFmtId="0" fontId="1" fillId="4" borderId="25" xfId="0" applyFont="1" applyFill="1" applyBorder="1"/>
    <xf numFmtId="0" fontId="1" fillId="4" borderId="1" xfId="0" applyFont="1" applyFill="1" applyBorder="1" applyAlignment="1"/>
    <xf numFmtId="0" fontId="7" fillId="4" borderId="3" xfId="0" applyFont="1" applyFill="1" applyBorder="1" applyAlignment="1"/>
    <xf numFmtId="0" fontId="7" fillId="4" borderId="25" xfId="0" applyFont="1" applyFill="1" applyBorder="1"/>
    <xf numFmtId="0" fontId="7" fillId="4" borderId="26" xfId="0" applyFont="1" applyFill="1" applyBorder="1"/>
    <xf numFmtId="0" fontId="7" fillId="4" borderId="1" xfId="0" applyFont="1" applyFill="1" applyBorder="1"/>
    <xf numFmtId="0" fontId="7" fillId="4" borderId="27" xfId="0" applyFont="1" applyFill="1" applyBorder="1"/>
    <xf numFmtId="0" fontId="7" fillId="4" borderId="28" xfId="0" applyFont="1" applyFill="1" applyBorder="1"/>
    <xf numFmtId="0" fontId="7" fillId="4" borderId="29" xfId="0" applyFont="1" applyFill="1" applyBorder="1"/>
    <xf numFmtId="0" fontId="7" fillId="4" borderId="25" xfId="0" applyFont="1" applyFill="1" applyBorder="1"/>
    <xf numFmtId="0" fontId="8" fillId="4" borderId="27" xfId="0" applyFont="1" applyFill="1" applyBorder="1"/>
    <xf numFmtId="0" fontId="8" fillId="4" borderId="1" xfId="0" applyFont="1" applyFill="1" applyBorder="1"/>
    <xf numFmtId="0" fontId="8" fillId="4" borderId="5" xfId="0" applyFont="1" applyFill="1" applyBorder="1"/>
    <xf numFmtId="0" fontId="1" fillId="4" borderId="4" xfId="0" applyFont="1" applyFill="1" applyBorder="1" applyAlignment="1"/>
    <xf numFmtId="0" fontId="1" fillId="4" borderId="29" xfId="0" applyFont="1" applyFill="1" applyBorder="1"/>
    <xf numFmtId="0" fontId="6" fillId="4" borderId="27" xfId="0" applyFont="1" applyFill="1" applyBorder="1" applyAlignment="1"/>
    <xf numFmtId="0" fontId="7" fillId="4" borderId="4" xfId="0" applyFont="1" applyFill="1" applyBorder="1" applyAlignment="1"/>
    <xf numFmtId="0" fontId="7" fillId="4" borderId="25" xfId="0" applyFont="1" applyFill="1" applyBorder="1" applyAlignment="1"/>
    <xf numFmtId="0" fontId="7" fillId="4" borderId="29" xfId="0" applyFont="1" applyFill="1" applyBorder="1"/>
    <xf numFmtId="0" fontId="7" fillId="4" borderId="27" xfId="0" applyFont="1" applyFill="1" applyBorder="1" applyAlignment="1"/>
    <xf numFmtId="0" fontId="8" fillId="4" borderId="27" xfId="0" applyFont="1" applyFill="1" applyBorder="1" applyAlignment="1"/>
    <xf numFmtId="0" fontId="7" fillId="4" borderId="1" xfId="0" applyFont="1" applyFill="1" applyBorder="1" applyAlignment="1"/>
    <xf numFmtId="0" fontId="7" fillId="4" borderId="26" xfId="0" applyFont="1" applyFill="1" applyBorder="1" applyAlignment="1"/>
    <xf numFmtId="0" fontId="1" fillId="4" borderId="26" xfId="0" applyFont="1" applyFill="1" applyBorder="1"/>
    <xf numFmtId="0" fontId="1" fillId="4" borderId="1" xfId="0" applyFont="1" applyFill="1" applyBorder="1"/>
    <xf numFmtId="0" fontId="9" fillId="4" borderId="1" xfId="0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47" xfId="0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3" borderId="47" xfId="0" applyFont="1" applyFill="1" applyBorder="1" applyAlignment="1"/>
    <xf numFmtId="0" fontId="4" fillId="3" borderId="47" xfId="0" applyFont="1" applyFill="1" applyBorder="1" applyAlignment="1">
      <alignment horizontal="left"/>
    </xf>
    <xf numFmtId="0" fontId="1" fillId="0" borderId="0" xfId="0" applyFont="1"/>
    <xf numFmtId="10" fontId="1" fillId="0" borderId="0" xfId="0" applyNumberFormat="1" applyFont="1"/>
    <xf numFmtId="0" fontId="1" fillId="4" borderId="47" xfId="0" applyFont="1" applyFill="1" applyBorder="1" applyAlignment="1"/>
    <xf numFmtId="0" fontId="1" fillId="4" borderId="47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2" borderId="0" xfId="0" applyFont="1" applyFill="1" applyAlignment="1"/>
    <xf numFmtId="0" fontId="1" fillId="4" borderId="18" xfId="0" applyFont="1" applyFill="1" applyBorder="1" applyAlignment="1"/>
    <xf numFmtId="0" fontId="1" fillId="4" borderId="19" xfId="0" applyFont="1" applyFill="1" applyBorder="1" applyAlignment="1"/>
    <xf numFmtId="0" fontId="2" fillId="2" borderId="49" xfId="0" applyFont="1" applyFill="1" applyBorder="1" applyAlignment="1"/>
    <xf numFmtId="0" fontId="1" fillId="4" borderId="50" xfId="0" applyFont="1" applyFill="1" applyBorder="1"/>
    <xf numFmtId="0" fontId="1" fillId="4" borderId="51" xfId="0" applyFont="1" applyFill="1" applyBorder="1"/>
    <xf numFmtId="0" fontId="1" fillId="4" borderId="50" xfId="0" applyFont="1" applyFill="1" applyBorder="1" applyAlignment="1"/>
    <xf numFmtId="0" fontId="1" fillId="4" borderId="4" xfId="0" applyFont="1" applyFill="1" applyBorder="1"/>
    <xf numFmtId="0" fontId="1" fillId="4" borderId="6" xfId="0" applyFont="1" applyFill="1" applyBorder="1"/>
    <xf numFmtId="0" fontId="1" fillId="4" borderId="52" xfId="0" applyFont="1" applyFill="1" applyBorder="1"/>
    <xf numFmtId="0" fontId="1" fillId="4" borderId="53" xfId="0" applyFont="1" applyFill="1" applyBorder="1"/>
    <xf numFmtId="0" fontId="1" fillId="4" borderId="54" xfId="0" applyFont="1" applyFill="1" applyBorder="1"/>
    <xf numFmtId="0" fontId="1" fillId="4" borderId="55" xfId="0" applyFont="1" applyFill="1" applyBorder="1"/>
    <xf numFmtId="0" fontId="1" fillId="4" borderId="0" xfId="0" applyFont="1" applyFill="1" applyAlignment="1"/>
    <xf numFmtId="0" fontId="1" fillId="4" borderId="0" xfId="0" applyFont="1" applyFill="1"/>
    <xf numFmtId="0" fontId="2" fillId="4" borderId="0" xfId="0" applyFont="1" applyFill="1" applyAlignment="1">
      <alignment horizontal="center" vertical="center" textRotation="90"/>
    </xf>
    <xf numFmtId="0" fontId="4" fillId="3" borderId="3" xfId="0" applyFont="1" applyFill="1" applyBorder="1" applyAlignment="1"/>
    <xf numFmtId="0" fontId="3" fillId="0" borderId="6" xfId="0" applyFont="1" applyBorder="1"/>
    <xf numFmtId="0" fontId="4" fillId="3" borderId="4" xfId="0" applyFont="1" applyFill="1" applyBorder="1" applyAlignment="1"/>
    <xf numFmtId="0" fontId="4" fillId="3" borderId="7" xfId="0" applyFont="1" applyFill="1" applyBorder="1" applyAlignment="1"/>
    <xf numFmtId="0" fontId="3" fillId="0" borderId="8" xfId="0" applyFont="1" applyBorder="1"/>
    <xf numFmtId="0" fontId="2" fillId="4" borderId="16" xfId="0" applyFont="1" applyFill="1" applyBorder="1" applyAlignment="1">
      <alignment horizontal="center" vertical="center" textRotation="90"/>
    </xf>
    <xf numFmtId="0" fontId="3" fillId="0" borderId="24" xfId="0" applyFont="1" applyBorder="1"/>
    <xf numFmtId="0" fontId="3" fillId="0" borderId="30" xfId="0" applyFont="1" applyBorder="1"/>
    <xf numFmtId="0" fontId="2" fillId="4" borderId="24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3" fillId="0" borderId="44" xfId="0" applyFont="1" applyBorder="1"/>
    <xf numFmtId="0" fontId="3" fillId="0" borderId="46" xfId="0" applyFont="1" applyBorder="1"/>
    <xf numFmtId="0" fontId="5" fillId="3" borderId="4" xfId="0" applyFont="1" applyFill="1" applyBorder="1" applyAlignment="1"/>
    <xf numFmtId="0" fontId="2" fillId="2" borderId="3" xfId="0" applyFont="1" applyFill="1" applyBorder="1" applyAlignment="1"/>
    <xf numFmtId="0" fontId="3" fillId="0" borderId="4" xfId="0" applyFont="1" applyBorder="1"/>
    <xf numFmtId="0" fontId="2" fillId="4" borderId="4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Y66"/>
  <sheetViews>
    <sheetView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AW7" sqref="AW7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34" width="6.85546875" customWidth="1"/>
    <col min="35" max="35" width="8.140625" customWidth="1"/>
    <col min="36" max="36" width="8.42578125" customWidth="1"/>
    <col min="37" max="51" width="6.85546875" customWidth="1"/>
  </cols>
  <sheetData>
    <row r="1" spans="1:51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3"/>
    </row>
    <row r="2" spans="1:51" ht="18" x14ac:dyDescent="0.25">
      <c r="A2" s="4"/>
      <c r="B2" s="5"/>
      <c r="C2" s="133" t="s">
        <v>2</v>
      </c>
      <c r="D2" s="134"/>
      <c r="E2" s="133" t="s">
        <v>3</v>
      </c>
      <c r="F2" s="134"/>
      <c r="G2" s="133" t="s">
        <v>4</v>
      </c>
      <c r="H2" s="134"/>
      <c r="I2" s="133" t="s">
        <v>5</v>
      </c>
      <c r="J2" s="134"/>
      <c r="K2" s="133" t="s">
        <v>6</v>
      </c>
      <c r="L2" s="134"/>
      <c r="M2" s="136" t="s">
        <v>7</v>
      </c>
      <c r="N2" s="137"/>
      <c r="O2" s="135" t="s">
        <v>8</v>
      </c>
      <c r="P2" s="134"/>
      <c r="Q2" s="133" t="s">
        <v>9</v>
      </c>
      <c r="R2" s="134"/>
      <c r="S2" s="133" t="s">
        <v>10</v>
      </c>
      <c r="T2" s="134"/>
      <c r="U2" s="133" t="s">
        <v>11</v>
      </c>
      <c r="V2" s="134"/>
      <c r="W2" s="133" t="s">
        <v>12</v>
      </c>
      <c r="X2" s="134"/>
      <c r="Y2" s="133" t="s">
        <v>13</v>
      </c>
      <c r="Z2" s="134"/>
      <c r="AA2" s="136" t="s">
        <v>14</v>
      </c>
      <c r="AB2" s="137"/>
      <c r="AC2" s="135" t="s">
        <v>15</v>
      </c>
      <c r="AD2" s="134"/>
      <c r="AE2" s="133" t="s">
        <v>16</v>
      </c>
      <c r="AF2" s="134"/>
      <c r="AG2" s="133" t="s">
        <v>17</v>
      </c>
      <c r="AH2" s="134"/>
      <c r="AI2" s="136" t="s">
        <v>18</v>
      </c>
      <c r="AJ2" s="137"/>
      <c r="AK2" s="135" t="s">
        <v>19</v>
      </c>
      <c r="AL2" s="134"/>
      <c r="AM2" s="133" t="s">
        <v>20</v>
      </c>
      <c r="AN2" s="134"/>
      <c r="AO2" s="133" t="s">
        <v>21</v>
      </c>
      <c r="AP2" s="134"/>
      <c r="AQ2" s="133" t="s">
        <v>22</v>
      </c>
      <c r="AR2" s="134"/>
      <c r="AS2" s="133" t="s">
        <v>23</v>
      </c>
      <c r="AT2" s="134"/>
      <c r="AU2" s="136" t="s">
        <v>24</v>
      </c>
      <c r="AV2" s="137"/>
      <c r="AW2" s="145" t="s">
        <v>25</v>
      </c>
      <c r="AX2" s="134"/>
      <c r="AY2" s="6" t="s">
        <v>26</v>
      </c>
    </row>
    <row r="3" spans="1:51" ht="53.25" customHeight="1" x14ac:dyDescent="0.2">
      <c r="A3" s="7"/>
      <c r="B3" s="8" t="s">
        <v>27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11" t="s">
        <v>28</v>
      </c>
      <c r="J3" s="10" t="s">
        <v>29</v>
      </c>
      <c r="K3" s="9" t="s">
        <v>28</v>
      </c>
      <c r="L3" s="12" t="s">
        <v>29</v>
      </c>
      <c r="M3" s="13" t="s">
        <v>28</v>
      </c>
      <c r="N3" s="14" t="s">
        <v>29</v>
      </c>
      <c r="O3" s="11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2" t="s">
        <v>29</v>
      </c>
      <c r="AA3" s="13" t="s">
        <v>28</v>
      </c>
      <c r="AB3" s="14" t="s">
        <v>29</v>
      </c>
      <c r="AC3" s="11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2" t="s">
        <v>29</v>
      </c>
      <c r="AI3" s="13" t="s">
        <v>28</v>
      </c>
      <c r="AJ3" s="14" t="s">
        <v>29</v>
      </c>
      <c r="AK3" s="11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2" t="s">
        <v>29</v>
      </c>
      <c r="AU3" s="13" t="s">
        <v>28</v>
      </c>
      <c r="AV3" s="14" t="s">
        <v>29</v>
      </c>
      <c r="AW3" s="15" t="s">
        <v>28</v>
      </c>
      <c r="AX3" s="16" t="s">
        <v>29</v>
      </c>
      <c r="AY3" s="17" t="s">
        <v>30</v>
      </c>
    </row>
    <row r="4" spans="1:51" ht="18" x14ac:dyDescent="0.25">
      <c r="A4" s="138" t="s">
        <v>31</v>
      </c>
      <c r="B4" s="18" t="s">
        <v>32</v>
      </c>
      <c r="C4" s="19">
        <v>2</v>
      </c>
      <c r="D4" s="20">
        <v>0</v>
      </c>
      <c r="E4" s="19">
        <v>0</v>
      </c>
      <c r="F4" s="20">
        <v>0</v>
      </c>
      <c r="G4" s="19">
        <v>1</v>
      </c>
      <c r="H4" s="20">
        <v>0</v>
      </c>
      <c r="I4" s="19">
        <v>19</v>
      </c>
      <c r="J4" s="20">
        <v>0</v>
      </c>
      <c r="K4" s="21">
        <v>7</v>
      </c>
      <c r="L4" s="22">
        <v>0</v>
      </c>
      <c r="M4" s="23">
        <f t="shared" ref="M4:N4" si="0">SUM(C4,E4,G4,I4,K4)</f>
        <v>29</v>
      </c>
      <c r="N4" s="24">
        <f t="shared" si="0"/>
        <v>0</v>
      </c>
      <c r="O4" s="25">
        <v>2</v>
      </c>
      <c r="P4" s="20">
        <v>0</v>
      </c>
      <c r="Q4" s="19">
        <v>34</v>
      </c>
      <c r="R4" s="20">
        <v>0</v>
      </c>
      <c r="S4" s="19">
        <v>3</v>
      </c>
      <c r="T4" s="20">
        <v>0</v>
      </c>
      <c r="U4" s="19">
        <v>4</v>
      </c>
      <c r="V4" s="20">
        <v>0</v>
      </c>
      <c r="W4" s="19">
        <v>25</v>
      </c>
      <c r="X4" s="20">
        <v>0</v>
      </c>
      <c r="Y4" s="19">
        <v>2</v>
      </c>
      <c r="Z4" s="22">
        <v>0</v>
      </c>
      <c r="AA4" s="26">
        <f t="shared" ref="AA4:AB4" si="1">SUM(O4,Q4,S4,U4,W4,Y4)</f>
        <v>70</v>
      </c>
      <c r="AB4" s="24">
        <f t="shared" si="1"/>
        <v>0</v>
      </c>
      <c r="AC4" s="25">
        <v>3</v>
      </c>
      <c r="AD4" s="20">
        <v>0</v>
      </c>
      <c r="AE4" s="19">
        <v>11</v>
      </c>
      <c r="AF4" s="20">
        <v>0</v>
      </c>
      <c r="AG4" s="19">
        <v>6</v>
      </c>
      <c r="AH4" s="22">
        <v>0</v>
      </c>
      <c r="AI4" s="26">
        <f t="shared" ref="AI4:AJ4" si="2">SUM(AC4,AE4,AG4)</f>
        <v>20</v>
      </c>
      <c r="AJ4" s="24">
        <f t="shared" si="2"/>
        <v>0</v>
      </c>
      <c r="AK4" s="25">
        <v>13</v>
      </c>
      <c r="AL4" s="20">
        <v>0</v>
      </c>
      <c r="AM4" s="19">
        <v>1</v>
      </c>
      <c r="AN4" s="20">
        <v>4</v>
      </c>
      <c r="AO4" s="19">
        <v>18</v>
      </c>
      <c r="AP4" s="20">
        <v>0</v>
      </c>
      <c r="AQ4" s="19">
        <v>8</v>
      </c>
      <c r="AR4" s="20">
        <v>0</v>
      </c>
      <c r="AS4" s="19">
        <v>10</v>
      </c>
      <c r="AT4" s="22">
        <v>15</v>
      </c>
      <c r="AU4" s="26">
        <f t="shared" ref="AU4:AV4" si="3">SUM(AK4,AM4,AO4,AQ4,AS4)</f>
        <v>50</v>
      </c>
      <c r="AV4" s="24">
        <f t="shared" si="3"/>
        <v>19</v>
      </c>
      <c r="AW4" s="27">
        <f t="shared" ref="AW4:AX4" si="4">SUM(M4,AA4,AI4,AU4)</f>
        <v>169</v>
      </c>
      <c r="AX4" s="28">
        <f t="shared" si="4"/>
        <v>19</v>
      </c>
      <c r="AY4" s="29">
        <f t="shared" ref="AY4:AY66" si="5">SUM(AW4+(AX4*2))</f>
        <v>207</v>
      </c>
    </row>
    <row r="5" spans="1:51" ht="18" x14ac:dyDescent="0.25">
      <c r="A5" s="139"/>
      <c r="B5" s="30" t="s">
        <v>33</v>
      </c>
      <c r="C5" s="31">
        <v>13</v>
      </c>
      <c r="D5" s="32">
        <v>2</v>
      </c>
      <c r="E5" s="31">
        <v>4</v>
      </c>
      <c r="F5" s="32">
        <v>5</v>
      </c>
      <c r="G5" s="31">
        <v>2</v>
      </c>
      <c r="H5" s="32">
        <v>0</v>
      </c>
      <c r="I5" s="31">
        <v>2</v>
      </c>
      <c r="J5" s="32">
        <v>0</v>
      </c>
      <c r="K5" s="31">
        <v>0</v>
      </c>
      <c r="L5" s="33">
        <v>0</v>
      </c>
      <c r="M5" s="34">
        <f t="shared" ref="M5:N5" si="6">SUM(C5,E5,G5,I5,K5)</f>
        <v>21</v>
      </c>
      <c r="N5" s="35">
        <f t="shared" si="6"/>
        <v>7</v>
      </c>
      <c r="O5" s="36">
        <v>1</v>
      </c>
      <c r="P5" s="32">
        <v>0</v>
      </c>
      <c r="Q5" s="31">
        <v>12</v>
      </c>
      <c r="R5" s="32">
        <v>0</v>
      </c>
      <c r="S5" s="31">
        <v>0</v>
      </c>
      <c r="T5" s="32">
        <v>0</v>
      </c>
      <c r="U5" s="31">
        <v>4</v>
      </c>
      <c r="V5" s="32">
        <v>0</v>
      </c>
      <c r="W5" s="31">
        <v>0</v>
      </c>
      <c r="X5" s="32">
        <v>0</v>
      </c>
      <c r="Y5" s="31">
        <v>1</v>
      </c>
      <c r="Z5" s="33">
        <v>0</v>
      </c>
      <c r="AA5" s="34">
        <f t="shared" ref="AA5:AB5" si="7">SUM(O5,Q5,S5,U5,W5,Y5)</f>
        <v>18</v>
      </c>
      <c r="AB5" s="35">
        <f t="shared" si="7"/>
        <v>0</v>
      </c>
      <c r="AC5" s="36">
        <v>0</v>
      </c>
      <c r="AD5" s="32">
        <v>0</v>
      </c>
      <c r="AE5" s="31">
        <v>1</v>
      </c>
      <c r="AF5" s="32">
        <v>0</v>
      </c>
      <c r="AG5" s="31">
        <v>0</v>
      </c>
      <c r="AH5" s="33">
        <v>6</v>
      </c>
      <c r="AI5" s="34">
        <f t="shared" ref="AI5:AJ5" si="8">SUM(AC5,AE5,AG5)</f>
        <v>1</v>
      </c>
      <c r="AJ5" s="35">
        <f t="shared" si="8"/>
        <v>6</v>
      </c>
      <c r="AK5" s="36">
        <v>1</v>
      </c>
      <c r="AL5" s="32">
        <v>0</v>
      </c>
      <c r="AM5" s="31">
        <v>3</v>
      </c>
      <c r="AN5" s="32">
        <v>4</v>
      </c>
      <c r="AO5" s="31">
        <v>22</v>
      </c>
      <c r="AP5" s="32">
        <v>0</v>
      </c>
      <c r="AQ5" s="31">
        <v>0</v>
      </c>
      <c r="AR5" s="32">
        <v>0</v>
      </c>
      <c r="AS5" s="31">
        <v>1</v>
      </c>
      <c r="AT5" s="33">
        <v>0</v>
      </c>
      <c r="AU5" s="34">
        <f t="shared" ref="AU5:AV5" si="9">SUM(AK5,AM5,AO5,AQ5,AS5)</f>
        <v>27</v>
      </c>
      <c r="AV5" s="35">
        <f t="shared" si="9"/>
        <v>4</v>
      </c>
      <c r="AW5" s="37">
        <f t="shared" ref="AW5:AX5" si="10">SUM(M5,AA5,AI5,AU5)</f>
        <v>67</v>
      </c>
      <c r="AX5" s="38">
        <f t="shared" si="10"/>
        <v>17</v>
      </c>
      <c r="AY5" s="29">
        <f t="shared" si="5"/>
        <v>101</v>
      </c>
    </row>
    <row r="6" spans="1:51" ht="18" x14ac:dyDescent="0.25">
      <c r="A6" s="139"/>
      <c r="B6" s="30" t="s">
        <v>34</v>
      </c>
      <c r="C6" s="31">
        <v>32</v>
      </c>
      <c r="D6" s="32">
        <v>7</v>
      </c>
      <c r="E6" s="31">
        <v>16</v>
      </c>
      <c r="F6" s="32">
        <v>23</v>
      </c>
      <c r="G6" s="31">
        <v>11</v>
      </c>
      <c r="H6" s="32">
        <v>30</v>
      </c>
      <c r="I6" s="31">
        <v>42</v>
      </c>
      <c r="J6" s="32">
        <v>11</v>
      </c>
      <c r="K6" s="39">
        <v>2</v>
      </c>
      <c r="L6" s="33">
        <v>0</v>
      </c>
      <c r="M6" s="40">
        <f t="shared" ref="M6:N6" si="11">SUM(C6,E6,G6,I6,K6)</f>
        <v>103</v>
      </c>
      <c r="N6" s="35">
        <f t="shared" si="11"/>
        <v>71</v>
      </c>
      <c r="O6" s="36">
        <v>8</v>
      </c>
      <c r="P6" s="32">
        <v>7</v>
      </c>
      <c r="Q6" s="31">
        <v>101</v>
      </c>
      <c r="R6" s="32">
        <v>83</v>
      </c>
      <c r="S6" s="31">
        <v>36</v>
      </c>
      <c r="T6" s="32">
        <v>58</v>
      </c>
      <c r="U6" s="31">
        <v>6</v>
      </c>
      <c r="V6" s="32">
        <v>6</v>
      </c>
      <c r="W6" s="31">
        <v>1</v>
      </c>
      <c r="X6" s="32">
        <v>1</v>
      </c>
      <c r="Y6" s="31">
        <v>1</v>
      </c>
      <c r="Z6" s="33">
        <v>0</v>
      </c>
      <c r="AA6" s="34">
        <f t="shared" ref="AA6:AB6" si="12">SUM(O6,Q6,S6,U6,W6,Y6)</f>
        <v>153</v>
      </c>
      <c r="AB6" s="35">
        <f t="shared" si="12"/>
        <v>155</v>
      </c>
      <c r="AC6" s="36">
        <v>9</v>
      </c>
      <c r="AD6" s="32">
        <v>2</v>
      </c>
      <c r="AE6" s="31">
        <v>15</v>
      </c>
      <c r="AF6" s="32">
        <v>91</v>
      </c>
      <c r="AG6" s="31">
        <v>15</v>
      </c>
      <c r="AH6" s="33">
        <v>59</v>
      </c>
      <c r="AI6" s="34">
        <f t="shared" ref="AI6:AJ6" si="13">SUM(AC6,AE6,AG6)</f>
        <v>39</v>
      </c>
      <c r="AJ6" s="35">
        <f t="shared" si="13"/>
        <v>152</v>
      </c>
      <c r="AK6" s="36">
        <v>5</v>
      </c>
      <c r="AL6" s="32">
        <v>3</v>
      </c>
      <c r="AM6" s="31">
        <v>10</v>
      </c>
      <c r="AN6" s="32">
        <v>18</v>
      </c>
      <c r="AO6" s="31">
        <v>46</v>
      </c>
      <c r="AP6" s="32">
        <v>7</v>
      </c>
      <c r="AQ6" s="31">
        <v>8</v>
      </c>
      <c r="AR6" s="32">
        <v>1</v>
      </c>
      <c r="AS6" s="31">
        <v>10</v>
      </c>
      <c r="AT6" s="33">
        <v>0</v>
      </c>
      <c r="AU6" s="34">
        <f t="shared" ref="AU6:AV6" si="14">SUM(AK6,AM6,AO6,AQ6,AS6)</f>
        <v>79</v>
      </c>
      <c r="AV6" s="35">
        <f t="shared" si="14"/>
        <v>29</v>
      </c>
      <c r="AW6" s="37">
        <f t="shared" ref="AW6:AX6" si="15">SUM(M6,AA6,AI6,AU6)</f>
        <v>374</v>
      </c>
      <c r="AX6" s="38">
        <f t="shared" si="15"/>
        <v>407</v>
      </c>
      <c r="AY6" s="29">
        <f t="shared" si="5"/>
        <v>1188</v>
      </c>
    </row>
    <row r="7" spans="1:51" ht="18" x14ac:dyDescent="0.25">
      <c r="A7" s="139"/>
      <c r="B7" s="30" t="s">
        <v>35</v>
      </c>
      <c r="C7" s="39">
        <v>292</v>
      </c>
      <c r="D7" s="32">
        <v>0</v>
      </c>
      <c r="E7" s="39">
        <v>242</v>
      </c>
      <c r="F7" s="32">
        <v>0</v>
      </c>
      <c r="G7" s="39">
        <v>559</v>
      </c>
      <c r="H7" s="32">
        <v>0</v>
      </c>
      <c r="I7" s="39">
        <v>1531</v>
      </c>
      <c r="J7" s="32">
        <v>0</v>
      </c>
      <c r="K7" s="39">
        <v>446</v>
      </c>
      <c r="L7" s="33">
        <v>0</v>
      </c>
      <c r="M7" s="40">
        <f t="shared" ref="M7:N7" si="16">SUM(C7,E7,G7,I7,K7)</f>
        <v>3070</v>
      </c>
      <c r="N7" s="35">
        <f t="shared" si="16"/>
        <v>0</v>
      </c>
      <c r="O7" s="41">
        <v>188</v>
      </c>
      <c r="P7" s="32">
        <v>9</v>
      </c>
      <c r="Q7" s="39">
        <v>289</v>
      </c>
      <c r="R7" s="32">
        <v>3</v>
      </c>
      <c r="S7" s="39">
        <v>209</v>
      </c>
      <c r="T7" s="32">
        <v>0</v>
      </c>
      <c r="U7" s="39">
        <v>112</v>
      </c>
      <c r="V7" s="32">
        <v>0</v>
      </c>
      <c r="W7" s="39">
        <v>131</v>
      </c>
      <c r="X7" s="32">
        <v>0</v>
      </c>
      <c r="Y7" s="39">
        <v>137</v>
      </c>
      <c r="Z7" s="33">
        <v>0</v>
      </c>
      <c r="AA7" s="40">
        <f t="shared" ref="AA7:AB7" si="17">SUM(O7,Q7,S7,U7,W7,Y7)</f>
        <v>1066</v>
      </c>
      <c r="AB7" s="35">
        <f t="shared" si="17"/>
        <v>12</v>
      </c>
      <c r="AC7" s="41">
        <v>381</v>
      </c>
      <c r="AD7" s="32">
        <v>0</v>
      </c>
      <c r="AE7" s="39">
        <v>337</v>
      </c>
      <c r="AF7" s="32">
        <v>0</v>
      </c>
      <c r="AG7" s="39">
        <v>264</v>
      </c>
      <c r="AH7" s="33">
        <v>0</v>
      </c>
      <c r="AI7" s="40">
        <f t="shared" ref="AI7:AJ7" si="18">SUM(AC7,AE7,AG7)</f>
        <v>982</v>
      </c>
      <c r="AJ7" s="35">
        <f t="shared" si="18"/>
        <v>0</v>
      </c>
      <c r="AK7" s="41">
        <v>136</v>
      </c>
      <c r="AL7" s="32">
        <v>0</v>
      </c>
      <c r="AM7" s="39">
        <v>377</v>
      </c>
      <c r="AN7" s="32">
        <v>25</v>
      </c>
      <c r="AO7" s="39">
        <v>259</v>
      </c>
      <c r="AP7" s="32">
        <v>5</v>
      </c>
      <c r="AQ7" s="39">
        <v>161</v>
      </c>
      <c r="AR7" s="32">
        <v>0</v>
      </c>
      <c r="AS7" s="39">
        <v>193</v>
      </c>
      <c r="AT7" s="33">
        <v>0</v>
      </c>
      <c r="AU7" s="34">
        <f t="shared" ref="AU7:AV7" si="19">SUM(AK7,AM7,AO7,AQ7,AS7)</f>
        <v>1126</v>
      </c>
      <c r="AV7" s="35">
        <f t="shared" si="19"/>
        <v>30</v>
      </c>
      <c r="AW7" s="37">
        <f t="shared" ref="AW7:AX7" si="20">SUM(M7,AA7,AI7,AU7)</f>
        <v>6244</v>
      </c>
      <c r="AX7" s="38">
        <f t="shared" si="20"/>
        <v>42</v>
      </c>
      <c r="AY7" s="29">
        <f t="shared" si="5"/>
        <v>6328</v>
      </c>
    </row>
    <row r="8" spans="1:51" ht="18" x14ac:dyDescent="0.25">
      <c r="A8" s="139"/>
      <c r="B8" s="30" t="s">
        <v>36</v>
      </c>
      <c r="C8" s="39">
        <v>250</v>
      </c>
      <c r="D8" s="32">
        <v>0</v>
      </c>
      <c r="E8" s="39">
        <v>18</v>
      </c>
      <c r="F8" s="32">
        <v>3</v>
      </c>
      <c r="G8" s="39">
        <v>275</v>
      </c>
      <c r="H8" s="32">
        <v>0</v>
      </c>
      <c r="I8" s="39">
        <v>236</v>
      </c>
      <c r="J8" s="32">
        <v>0</v>
      </c>
      <c r="K8" s="39">
        <v>59</v>
      </c>
      <c r="L8" s="33">
        <v>0</v>
      </c>
      <c r="M8" s="40">
        <f t="shared" ref="M8:N8" si="21">SUM(C8,E8,G8,I8,K8)</f>
        <v>838</v>
      </c>
      <c r="N8" s="35">
        <f t="shared" si="21"/>
        <v>3</v>
      </c>
      <c r="O8" s="41">
        <v>696</v>
      </c>
      <c r="P8" s="32">
        <v>12</v>
      </c>
      <c r="Q8" s="39">
        <v>1790</v>
      </c>
      <c r="R8" s="32">
        <v>113</v>
      </c>
      <c r="S8" s="39">
        <v>768</v>
      </c>
      <c r="T8" s="32">
        <v>0</v>
      </c>
      <c r="U8" s="39">
        <v>966</v>
      </c>
      <c r="V8" s="32">
        <v>0</v>
      </c>
      <c r="W8" s="39">
        <v>1208</v>
      </c>
      <c r="X8" s="42">
        <v>14</v>
      </c>
      <c r="Y8" s="39">
        <v>827</v>
      </c>
      <c r="Z8" s="33">
        <v>1</v>
      </c>
      <c r="AA8" s="40">
        <f t="shared" ref="AA8:AB8" si="22">SUM(O8,Q8,S8,U8,W8,Y8)</f>
        <v>6255</v>
      </c>
      <c r="AB8" s="35">
        <f t="shared" si="22"/>
        <v>140</v>
      </c>
      <c r="AC8" s="41">
        <v>1838</v>
      </c>
      <c r="AD8" s="32">
        <v>9</v>
      </c>
      <c r="AE8" s="39">
        <v>1151</v>
      </c>
      <c r="AF8" s="32">
        <v>210</v>
      </c>
      <c r="AG8" s="39">
        <v>121</v>
      </c>
      <c r="AH8" s="33">
        <v>0</v>
      </c>
      <c r="AI8" s="40">
        <f t="shared" ref="AI8:AJ8" si="23">SUM(AC8,AE8,AG8)</f>
        <v>3110</v>
      </c>
      <c r="AJ8" s="35">
        <f t="shared" si="23"/>
        <v>219</v>
      </c>
      <c r="AK8" s="41">
        <v>13</v>
      </c>
      <c r="AL8" s="32">
        <v>1</v>
      </c>
      <c r="AM8" s="39">
        <v>82</v>
      </c>
      <c r="AN8" s="32">
        <v>6</v>
      </c>
      <c r="AO8" s="39">
        <v>35</v>
      </c>
      <c r="AP8" s="32">
        <v>0</v>
      </c>
      <c r="AQ8" s="39">
        <v>55</v>
      </c>
      <c r="AR8" s="32">
        <v>4</v>
      </c>
      <c r="AS8" s="39">
        <v>126</v>
      </c>
      <c r="AT8" s="33">
        <v>0</v>
      </c>
      <c r="AU8" s="34">
        <f t="shared" ref="AU8:AV8" si="24">SUM(AK8,AM8,AO8,AQ8,AS8)</f>
        <v>311</v>
      </c>
      <c r="AV8" s="35">
        <f t="shared" si="24"/>
        <v>11</v>
      </c>
      <c r="AW8" s="37">
        <f t="shared" ref="AW8:AX8" si="25">SUM(M8,AA8,AI8,AU8)</f>
        <v>10514</v>
      </c>
      <c r="AX8" s="38">
        <f t="shared" si="25"/>
        <v>373</v>
      </c>
      <c r="AY8" s="29">
        <f t="shared" si="5"/>
        <v>11260</v>
      </c>
    </row>
    <row r="9" spans="1:51" ht="18" x14ac:dyDescent="0.25">
      <c r="A9" s="139"/>
      <c r="B9" s="30" t="s">
        <v>37</v>
      </c>
      <c r="C9" s="31">
        <v>2</v>
      </c>
      <c r="D9" s="32">
        <v>0</v>
      </c>
      <c r="E9" s="31">
        <v>1</v>
      </c>
      <c r="F9" s="32">
        <v>1</v>
      </c>
      <c r="G9" s="31">
        <v>127</v>
      </c>
      <c r="H9" s="32">
        <v>0</v>
      </c>
      <c r="I9" s="31">
        <v>57</v>
      </c>
      <c r="J9" s="32">
        <v>0</v>
      </c>
      <c r="K9" s="39">
        <v>37</v>
      </c>
      <c r="L9" s="33">
        <v>0</v>
      </c>
      <c r="M9" s="40">
        <f t="shared" ref="M9:N9" si="26">SUM(C9,E9,G9,I9,K9)</f>
        <v>224</v>
      </c>
      <c r="N9" s="35">
        <f t="shared" si="26"/>
        <v>1</v>
      </c>
      <c r="O9" s="36">
        <v>7</v>
      </c>
      <c r="P9" s="32">
        <v>0</v>
      </c>
      <c r="Q9" s="31">
        <v>129</v>
      </c>
      <c r="R9" s="32">
        <v>5</v>
      </c>
      <c r="S9" s="31">
        <v>449</v>
      </c>
      <c r="T9" s="32">
        <v>0</v>
      </c>
      <c r="U9" s="39">
        <v>120</v>
      </c>
      <c r="V9" s="32">
        <v>0</v>
      </c>
      <c r="W9" s="39">
        <v>643</v>
      </c>
      <c r="X9" s="32">
        <v>0</v>
      </c>
      <c r="Y9" s="31">
        <v>29</v>
      </c>
      <c r="Z9" s="33">
        <v>0</v>
      </c>
      <c r="AA9" s="34">
        <f t="shared" ref="AA9:AB9" si="27">SUM(O9,Q9,S9,U9,W9,Y9)</f>
        <v>1377</v>
      </c>
      <c r="AB9" s="35">
        <f t="shared" si="27"/>
        <v>5</v>
      </c>
      <c r="AC9" s="36">
        <v>80</v>
      </c>
      <c r="AD9" s="32">
        <v>0</v>
      </c>
      <c r="AE9" s="31">
        <v>192</v>
      </c>
      <c r="AF9" s="32">
        <v>0</v>
      </c>
      <c r="AG9" s="31">
        <v>44</v>
      </c>
      <c r="AH9" s="33">
        <v>0</v>
      </c>
      <c r="AI9" s="34">
        <f t="shared" ref="AI9:AJ9" si="28">SUM(AC9,AE9,AG9)</f>
        <v>316</v>
      </c>
      <c r="AJ9" s="35">
        <f t="shared" si="28"/>
        <v>0</v>
      </c>
      <c r="AK9" s="36">
        <v>0</v>
      </c>
      <c r="AL9" s="32">
        <v>0</v>
      </c>
      <c r="AM9" s="31">
        <v>0</v>
      </c>
      <c r="AN9" s="32">
        <v>4</v>
      </c>
      <c r="AO9" s="31">
        <v>31</v>
      </c>
      <c r="AP9" s="32">
        <v>0</v>
      </c>
      <c r="AQ9" s="31">
        <v>9</v>
      </c>
      <c r="AR9" s="32">
        <v>6</v>
      </c>
      <c r="AS9" s="31">
        <v>0</v>
      </c>
      <c r="AT9" s="33">
        <v>0</v>
      </c>
      <c r="AU9" s="34">
        <f t="shared" ref="AU9:AV9" si="29">SUM(AK9,AM9,AO9,AQ9,AS9)</f>
        <v>40</v>
      </c>
      <c r="AV9" s="35">
        <f t="shared" si="29"/>
        <v>10</v>
      </c>
      <c r="AW9" s="37">
        <f t="shared" ref="AW9:AX9" si="30">SUM(M9,AA9,AI9,AU9)</f>
        <v>1957</v>
      </c>
      <c r="AX9" s="38">
        <f t="shared" si="30"/>
        <v>16</v>
      </c>
      <c r="AY9" s="29">
        <f t="shared" si="5"/>
        <v>1989</v>
      </c>
    </row>
    <row r="10" spans="1:51" ht="18" x14ac:dyDescent="0.25">
      <c r="A10" s="139"/>
      <c r="B10" s="30" t="s">
        <v>38</v>
      </c>
      <c r="C10" s="39">
        <v>0</v>
      </c>
      <c r="D10" s="32">
        <v>0</v>
      </c>
      <c r="E10" s="39">
        <v>1</v>
      </c>
      <c r="F10" s="32">
        <v>0</v>
      </c>
      <c r="G10" s="39">
        <v>183</v>
      </c>
      <c r="H10" s="32">
        <v>0</v>
      </c>
      <c r="I10" s="39">
        <v>136</v>
      </c>
      <c r="J10" s="32">
        <v>0</v>
      </c>
      <c r="K10" s="39">
        <v>198</v>
      </c>
      <c r="L10" s="33">
        <v>0</v>
      </c>
      <c r="M10" s="40">
        <f t="shared" ref="M10:N10" si="31">SUM(C10,E10,G10,I10,K10)</f>
        <v>518</v>
      </c>
      <c r="N10" s="35">
        <f t="shared" si="31"/>
        <v>0</v>
      </c>
      <c r="O10" s="41">
        <v>4</v>
      </c>
      <c r="P10" s="32">
        <v>0</v>
      </c>
      <c r="Q10" s="39">
        <v>67</v>
      </c>
      <c r="R10" s="32">
        <v>36</v>
      </c>
      <c r="S10" s="39">
        <v>635</v>
      </c>
      <c r="T10" s="32">
        <v>0</v>
      </c>
      <c r="U10" s="39">
        <v>1619</v>
      </c>
      <c r="V10" s="32">
        <v>0</v>
      </c>
      <c r="W10" s="39">
        <v>984</v>
      </c>
      <c r="X10" s="32">
        <v>0</v>
      </c>
      <c r="Y10" s="39">
        <v>165</v>
      </c>
      <c r="Z10" s="33">
        <v>0</v>
      </c>
      <c r="AA10" s="40">
        <f t="shared" ref="AA10:AB10" si="32">SUM(O10,Q10,S10,U10,W10,Y10)</f>
        <v>3474</v>
      </c>
      <c r="AB10" s="35">
        <f t="shared" si="32"/>
        <v>36</v>
      </c>
      <c r="AC10" s="41">
        <v>98</v>
      </c>
      <c r="AD10" s="32">
        <v>0</v>
      </c>
      <c r="AE10" s="39">
        <v>544</v>
      </c>
      <c r="AF10" s="32">
        <v>0</v>
      </c>
      <c r="AG10" s="39">
        <v>117</v>
      </c>
      <c r="AH10" s="33">
        <v>0</v>
      </c>
      <c r="AI10" s="40">
        <f t="shared" ref="AI10:AJ10" si="33">SUM(AC10,AE10,AG10)</f>
        <v>759</v>
      </c>
      <c r="AJ10" s="35">
        <f t="shared" si="33"/>
        <v>0</v>
      </c>
      <c r="AK10" s="41">
        <v>893</v>
      </c>
      <c r="AL10" s="32">
        <v>0</v>
      </c>
      <c r="AM10" s="39">
        <v>38</v>
      </c>
      <c r="AN10" s="32">
        <v>0</v>
      </c>
      <c r="AO10" s="39">
        <v>21</v>
      </c>
      <c r="AP10" s="32">
        <v>0</v>
      </c>
      <c r="AQ10" s="39">
        <v>21</v>
      </c>
      <c r="AR10" s="32">
        <v>0</v>
      </c>
      <c r="AS10" s="39">
        <v>3</v>
      </c>
      <c r="AT10" s="33">
        <v>0</v>
      </c>
      <c r="AU10" s="34">
        <f t="shared" ref="AU10:AV10" si="34">SUM(AK10,AM10,AO10,AQ10,AS10)</f>
        <v>976</v>
      </c>
      <c r="AV10" s="35">
        <f t="shared" si="34"/>
        <v>0</v>
      </c>
      <c r="AW10" s="37">
        <f t="shared" ref="AW10:AX10" si="35">SUM(M10,AA10,AI10,AU10)</f>
        <v>5727</v>
      </c>
      <c r="AX10" s="38">
        <f t="shared" si="35"/>
        <v>36</v>
      </c>
      <c r="AY10" s="29">
        <f t="shared" si="5"/>
        <v>5799</v>
      </c>
    </row>
    <row r="11" spans="1:51" ht="18" x14ac:dyDescent="0.25">
      <c r="A11" s="139"/>
      <c r="B11" s="30" t="s">
        <v>39</v>
      </c>
      <c r="C11" s="31">
        <v>0</v>
      </c>
      <c r="D11" s="32">
        <v>0</v>
      </c>
      <c r="E11" s="31">
        <v>1</v>
      </c>
      <c r="F11" s="32">
        <v>0</v>
      </c>
      <c r="G11" s="31">
        <v>3</v>
      </c>
      <c r="H11" s="32">
        <v>0</v>
      </c>
      <c r="I11" s="31">
        <v>12</v>
      </c>
      <c r="J11" s="32">
        <v>0</v>
      </c>
      <c r="K11" s="31">
        <v>0</v>
      </c>
      <c r="L11" s="33">
        <v>0</v>
      </c>
      <c r="M11" s="34">
        <f t="shared" ref="M11:N11" si="36">SUM(C11,E11,G11,I11,K11)</f>
        <v>16</v>
      </c>
      <c r="N11" s="35">
        <f t="shared" si="36"/>
        <v>0</v>
      </c>
      <c r="O11" s="36">
        <v>2</v>
      </c>
      <c r="P11" s="32">
        <v>0</v>
      </c>
      <c r="Q11" s="31">
        <v>5</v>
      </c>
      <c r="R11" s="32">
        <v>2</v>
      </c>
      <c r="S11" s="31">
        <v>0</v>
      </c>
      <c r="T11" s="32">
        <v>0</v>
      </c>
      <c r="U11" s="31">
        <v>3</v>
      </c>
      <c r="V11" s="32">
        <v>0</v>
      </c>
      <c r="W11" s="31">
        <v>2</v>
      </c>
      <c r="X11" s="32">
        <v>0</v>
      </c>
      <c r="Y11" s="31">
        <v>0</v>
      </c>
      <c r="Z11" s="33">
        <v>0</v>
      </c>
      <c r="AA11" s="34">
        <f t="shared" ref="AA11:AB11" si="37">SUM(O11,Q11,S11,U11,W11,Y11)</f>
        <v>12</v>
      </c>
      <c r="AB11" s="35">
        <f t="shared" si="37"/>
        <v>2</v>
      </c>
      <c r="AC11" s="36">
        <v>8</v>
      </c>
      <c r="AD11" s="32">
        <v>0</v>
      </c>
      <c r="AE11" s="31">
        <v>0</v>
      </c>
      <c r="AF11" s="32">
        <v>0</v>
      </c>
      <c r="AG11" s="31">
        <v>15</v>
      </c>
      <c r="AH11" s="33">
        <v>0</v>
      </c>
      <c r="AI11" s="34">
        <f t="shared" ref="AI11:AJ11" si="38">SUM(AC11,AE11,AG11)</f>
        <v>23</v>
      </c>
      <c r="AJ11" s="35">
        <f t="shared" si="38"/>
        <v>0</v>
      </c>
      <c r="AK11" s="36">
        <v>0</v>
      </c>
      <c r="AL11" s="32">
        <v>0</v>
      </c>
      <c r="AM11" s="31">
        <v>23</v>
      </c>
      <c r="AN11" s="32">
        <v>0</v>
      </c>
      <c r="AO11" s="31">
        <v>19</v>
      </c>
      <c r="AP11" s="32">
        <v>1</v>
      </c>
      <c r="AQ11" s="31">
        <v>13</v>
      </c>
      <c r="AR11" s="32">
        <v>0</v>
      </c>
      <c r="AS11" s="31">
        <v>4</v>
      </c>
      <c r="AT11" s="33">
        <v>0</v>
      </c>
      <c r="AU11" s="34">
        <f t="shared" ref="AU11:AV11" si="39">SUM(AK11,AM11,AO11,AQ11,AS11)</f>
        <v>59</v>
      </c>
      <c r="AV11" s="35">
        <f t="shared" si="39"/>
        <v>1</v>
      </c>
      <c r="AW11" s="37">
        <f t="shared" ref="AW11:AX11" si="40">SUM(M11,AA11,AI11,AU11)</f>
        <v>110</v>
      </c>
      <c r="AX11" s="38">
        <f t="shared" si="40"/>
        <v>3</v>
      </c>
      <c r="AY11" s="29">
        <f t="shared" si="5"/>
        <v>116</v>
      </c>
    </row>
    <row r="12" spans="1:51" ht="18" x14ac:dyDescent="0.25">
      <c r="A12" s="139"/>
      <c r="B12" s="30" t="s">
        <v>40</v>
      </c>
      <c r="C12" s="31">
        <v>0</v>
      </c>
      <c r="D12" s="32">
        <v>0</v>
      </c>
      <c r="E12" s="31">
        <v>0</v>
      </c>
      <c r="F12" s="32">
        <v>0</v>
      </c>
      <c r="G12" s="31">
        <v>0</v>
      </c>
      <c r="H12" s="32">
        <v>0</v>
      </c>
      <c r="I12" s="31">
        <v>0</v>
      </c>
      <c r="J12" s="32">
        <v>0</v>
      </c>
      <c r="K12" s="31">
        <v>0</v>
      </c>
      <c r="L12" s="33">
        <v>0</v>
      </c>
      <c r="M12" s="34">
        <f t="shared" ref="M12:N12" si="41">SUM(C12,E12,G12,I12,K12)</f>
        <v>0</v>
      </c>
      <c r="N12" s="35">
        <f t="shared" si="41"/>
        <v>0</v>
      </c>
      <c r="O12" s="36">
        <v>1</v>
      </c>
      <c r="P12" s="32">
        <v>0</v>
      </c>
      <c r="Q12" s="31">
        <v>32</v>
      </c>
      <c r="R12" s="32">
        <v>1</v>
      </c>
      <c r="S12" s="31">
        <v>4</v>
      </c>
      <c r="T12" s="32">
        <v>0</v>
      </c>
      <c r="U12" s="31">
        <v>9</v>
      </c>
      <c r="V12" s="32">
        <v>0</v>
      </c>
      <c r="W12" s="39">
        <v>21</v>
      </c>
      <c r="X12" s="32">
        <v>1</v>
      </c>
      <c r="Y12" s="31">
        <v>6</v>
      </c>
      <c r="Z12" s="33">
        <v>0</v>
      </c>
      <c r="AA12" s="34">
        <f t="shared" ref="AA12:AB12" si="42">SUM(O12,Q12,S12,U12,W12,Y12)</f>
        <v>73</v>
      </c>
      <c r="AB12" s="35">
        <f t="shared" si="42"/>
        <v>2</v>
      </c>
      <c r="AC12" s="36">
        <v>7</v>
      </c>
      <c r="AD12" s="32">
        <v>0</v>
      </c>
      <c r="AE12" s="31">
        <v>6</v>
      </c>
      <c r="AF12" s="32">
        <v>1</v>
      </c>
      <c r="AG12" s="31">
        <v>8</v>
      </c>
      <c r="AH12" s="33">
        <v>0</v>
      </c>
      <c r="AI12" s="34">
        <f t="shared" ref="AI12:AJ12" si="43">SUM(AC12,AE12,AG12)</f>
        <v>21</v>
      </c>
      <c r="AJ12" s="35">
        <f t="shared" si="43"/>
        <v>1</v>
      </c>
      <c r="AK12" s="36">
        <v>3</v>
      </c>
      <c r="AL12" s="32">
        <v>1</v>
      </c>
      <c r="AM12" s="31">
        <v>0</v>
      </c>
      <c r="AN12" s="32">
        <v>9</v>
      </c>
      <c r="AO12" s="31">
        <v>20</v>
      </c>
      <c r="AP12" s="32">
        <v>1</v>
      </c>
      <c r="AQ12" s="31">
        <v>5</v>
      </c>
      <c r="AR12" s="32">
        <v>0</v>
      </c>
      <c r="AS12" s="31">
        <v>2</v>
      </c>
      <c r="AT12" s="33">
        <v>0</v>
      </c>
      <c r="AU12" s="34">
        <f t="shared" ref="AU12:AV12" si="44">SUM(AK12,AM12,AO12,AQ12,AS12)</f>
        <v>30</v>
      </c>
      <c r="AV12" s="35">
        <f t="shared" si="44"/>
        <v>11</v>
      </c>
      <c r="AW12" s="37">
        <f t="shared" ref="AW12:AX12" si="45">SUM(M12,AA12,AI12,AU12)</f>
        <v>124</v>
      </c>
      <c r="AX12" s="38">
        <f t="shared" si="45"/>
        <v>14</v>
      </c>
      <c r="AY12" s="29">
        <f t="shared" si="5"/>
        <v>152</v>
      </c>
    </row>
    <row r="13" spans="1:51" ht="18" x14ac:dyDescent="0.25">
      <c r="A13" s="139"/>
      <c r="B13" s="30" t="s">
        <v>41</v>
      </c>
      <c r="C13" s="31">
        <v>13</v>
      </c>
      <c r="D13" s="32">
        <v>12</v>
      </c>
      <c r="E13" s="31">
        <v>10</v>
      </c>
      <c r="F13" s="32">
        <v>6</v>
      </c>
      <c r="G13" s="31">
        <v>3</v>
      </c>
      <c r="H13" s="32">
        <v>0</v>
      </c>
      <c r="I13" s="31">
        <v>8</v>
      </c>
      <c r="J13" s="32">
        <v>6</v>
      </c>
      <c r="K13" s="39">
        <v>3</v>
      </c>
      <c r="L13" s="43">
        <v>2</v>
      </c>
      <c r="M13" s="40">
        <f t="shared" ref="M13:N13" si="46">SUM(C13,E13,G13,I13,K13)</f>
        <v>37</v>
      </c>
      <c r="N13" s="44">
        <f t="shared" si="46"/>
        <v>26</v>
      </c>
      <c r="O13" s="36">
        <v>55</v>
      </c>
      <c r="P13" s="32">
        <v>124</v>
      </c>
      <c r="Q13" s="31">
        <v>113</v>
      </c>
      <c r="R13" s="32">
        <v>119</v>
      </c>
      <c r="S13" s="31">
        <v>21</v>
      </c>
      <c r="T13" s="32">
        <v>20</v>
      </c>
      <c r="U13" s="39">
        <v>22</v>
      </c>
      <c r="V13" s="32">
        <v>20</v>
      </c>
      <c r="W13" s="39">
        <v>20</v>
      </c>
      <c r="X13" s="42">
        <v>15</v>
      </c>
      <c r="Y13" s="31">
        <v>29</v>
      </c>
      <c r="Z13" s="33">
        <v>34</v>
      </c>
      <c r="AA13" s="34">
        <f t="shared" ref="AA13:AB13" si="47">SUM(O13,Q13,S13,U13,W13,Y13)</f>
        <v>260</v>
      </c>
      <c r="AB13" s="35">
        <f t="shared" si="47"/>
        <v>332</v>
      </c>
      <c r="AC13" s="36">
        <v>56</v>
      </c>
      <c r="AD13" s="32">
        <v>88</v>
      </c>
      <c r="AE13" s="31">
        <v>8</v>
      </c>
      <c r="AF13" s="32">
        <v>22</v>
      </c>
      <c r="AG13" s="31">
        <v>6</v>
      </c>
      <c r="AH13" s="33">
        <v>64</v>
      </c>
      <c r="AI13" s="34">
        <f t="shared" ref="AI13:AJ13" si="48">SUM(AC13,AE13,AG13)</f>
        <v>70</v>
      </c>
      <c r="AJ13" s="35">
        <f t="shared" si="48"/>
        <v>174</v>
      </c>
      <c r="AK13" s="36">
        <v>10</v>
      </c>
      <c r="AL13" s="32">
        <v>11</v>
      </c>
      <c r="AM13" s="31">
        <v>62</v>
      </c>
      <c r="AN13" s="32">
        <v>51</v>
      </c>
      <c r="AO13" s="31">
        <v>261</v>
      </c>
      <c r="AP13" s="32">
        <v>20</v>
      </c>
      <c r="AQ13" s="31">
        <v>39</v>
      </c>
      <c r="AR13" s="32">
        <v>173</v>
      </c>
      <c r="AS13" s="31">
        <v>26</v>
      </c>
      <c r="AT13" s="33">
        <v>30</v>
      </c>
      <c r="AU13" s="34">
        <f t="shared" ref="AU13:AV13" si="49">SUM(AK13,AM13,AO13,AQ13,AS13)</f>
        <v>398</v>
      </c>
      <c r="AV13" s="35">
        <f t="shared" si="49"/>
        <v>285</v>
      </c>
      <c r="AW13" s="37">
        <f t="shared" ref="AW13:AX13" si="50">SUM(M13,AA13,AI13,AU13)</f>
        <v>765</v>
      </c>
      <c r="AX13" s="38">
        <f t="shared" si="50"/>
        <v>817</v>
      </c>
      <c r="AY13" s="29">
        <f t="shared" si="5"/>
        <v>2399</v>
      </c>
    </row>
    <row r="14" spans="1:51" ht="18" x14ac:dyDescent="0.25">
      <c r="A14" s="139"/>
      <c r="B14" s="30" t="s">
        <v>42</v>
      </c>
      <c r="C14" s="39">
        <v>29</v>
      </c>
      <c r="D14" s="32">
        <v>0</v>
      </c>
      <c r="E14" s="39">
        <v>3</v>
      </c>
      <c r="F14" s="32">
        <v>0</v>
      </c>
      <c r="G14" s="39">
        <v>117</v>
      </c>
      <c r="H14" s="32">
        <v>2</v>
      </c>
      <c r="I14" s="39">
        <v>145</v>
      </c>
      <c r="J14" s="32">
        <v>0</v>
      </c>
      <c r="K14" s="39">
        <v>222</v>
      </c>
      <c r="L14" s="43">
        <v>1</v>
      </c>
      <c r="M14" s="40">
        <f t="shared" ref="M14:N14" si="51">SUM(C14,E14,G14,I14,K14)</f>
        <v>516</v>
      </c>
      <c r="N14" s="44">
        <f t="shared" si="51"/>
        <v>3</v>
      </c>
      <c r="O14" s="41">
        <v>53</v>
      </c>
      <c r="P14" s="32">
        <v>4</v>
      </c>
      <c r="Q14" s="39">
        <v>87</v>
      </c>
      <c r="R14" s="32">
        <v>45</v>
      </c>
      <c r="S14" s="39">
        <v>55</v>
      </c>
      <c r="T14" s="32">
        <v>6</v>
      </c>
      <c r="U14" s="31">
        <v>38</v>
      </c>
      <c r="V14" s="32">
        <v>1</v>
      </c>
      <c r="W14" s="39">
        <v>27</v>
      </c>
      <c r="X14" s="32">
        <v>0</v>
      </c>
      <c r="Y14" s="39">
        <v>4</v>
      </c>
      <c r="Z14" s="33">
        <v>1</v>
      </c>
      <c r="AA14" s="40">
        <f t="shared" ref="AA14:AB14" si="52">SUM(O14,Q14,S14,U14,W14,Y14)</f>
        <v>264</v>
      </c>
      <c r="AB14" s="35">
        <f t="shared" si="52"/>
        <v>57</v>
      </c>
      <c r="AC14" s="41">
        <v>22</v>
      </c>
      <c r="AD14" s="32">
        <v>8</v>
      </c>
      <c r="AE14" s="39">
        <v>0</v>
      </c>
      <c r="AF14" s="32">
        <v>0</v>
      </c>
      <c r="AG14" s="39">
        <v>7</v>
      </c>
      <c r="AH14" s="33">
        <v>3</v>
      </c>
      <c r="AI14" s="40">
        <f t="shared" ref="AI14:AJ14" si="53">SUM(AC14,AE14,AG14)</f>
        <v>29</v>
      </c>
      <c r="AJ14" s="35">
        <f t="shared" si="53"/>
        <v>11</v>
      </c>
      <c r="AK14" s="41">
        <v>6</v>
      </c>
      <c r="AL14" s="32">
        <v>0</v>
      </c>
      <c r="AM14" s="39">
        <v>16</v>
      </c>
      <c r="AN14" s="32">
        <v>1</v>
      </c>
      <c r="AO14" s="39">
        <v>6</v>
      </c>
      <c r="AP14" s="32">
        <v>1</v>
      </c>
      <c r="AQ14" s="39">
        <v>4</v>
      </c>
      <c r="AR14" s="32">
        <v>3</v>
      </c>
      <c r="AS14" s="39">
        <v>0</v>
      </c>
      <c r="AT14" s="33">
        <v>0</v>
      </c>
      <c r="AU14" s="34">
        <f t="shared" ref="AU14:AV14" si="54">SUM(AK14,AM14,AO14,AQ14,AS14)</f>
        <v>32</v>
      </c>
      <c r="AV14" s="35">
        <f t="shared" si="54"/>
        <v>5</v>
      </c>
      <c r="AW14" s="37">
        <f t="shared" ref="AW14:AX14" si="55">SUM(M14,AA14,AI14,AU14)</f>
        <v>841</v>
      </c>
      <c r="AX14" s="38">
        <f t="shared" si="55"/>
        <v>76</v>
      </c>
      <c r="AY14" s="29">
        <f t="shared" si="5"/>
        <v>993</v>
      </c>
    </row>
    <row r="15" spans="1:51" ht="18" x14ac:dyDescent="0.25">
      <c r="A15" s="139"/>
      <c r="B15" s="30" t="s">
        <v>43</v>
      </c>
      <c r="C15" s="31">
        <v>0</v>
      </c>
      <c r="D15" s="32">
        <v>0</v>
      </c>
      <c r="E15" s="31">
        <v>0</v>
      </c>
      <c r="F15" s="32">
        <v>0</v>
      </c>
      <c r="G15" s="31">
        <v>1</v>
      </c>
      <c r="H15" s="32">
        <v>0</v>
      </c>
      <c r="I15" s="31">
        <v>1</v>
      </c>
      <c r="J15" s="32">
        <v>0</v>
      </c>
      <c r="K15" s="31">
        <v>0</v>
      </c>
      <c r="L15" s="33">
        <v>0</v>
      </c>
      <c r="M15" s="34">
        <f t="shared" ref="M15:N15" si="56">SUM(C15,E15,G15,I15,K15)</f>
        <v>2</v>
      </c>
      <c r="N15" s="35">
        <f t="shared" si="56"/>
        <v>0</v>
      </c>
      <c r="O15" s="36">
        <v>2</v>
      </c>
      <c r="P15" s="32">
        <v>0</v>
      </c>
      <c r="Q15" s="31">
        <v>1</v>
      </c>
      <c r="R15" s="32">
        <v>26</v>
      </c>
      <c r="S15" s="31">
        <v>0</v>
      </c>
      <c r="T15" s="32">
        <v>0</v>
      </c>
      <c r="U15" s="31">
        <v>0</v>
      </c>
      <c r="V15" s="32">
        <v>0</v>
      </c>
      <c r="W15" s="31">
        <v>1</v>
      </c>
      <c r="X15" s="32">
        <v>0</v>
      </c>
      <c r="Y15" s="31">
        <v>2</v>
      </c>
      <c r="Z15" s="33">
        <v>0</v>
      </c>
      <c r="AA15" s="34">
        <f t="shared" ref="AA15:AB15" si="57">SUM(O15,Q15,S15,U15,W15,Y15)</f>
        <v>6</v>
      </c>
      <c r="AB15" s="35">
        <f t="shared" si="57"/>
        <v>26</v>
      </c>
      <c r="AC15" s="36">
        <v>1</v>
      </c>
      <c r="AD15" s="32">
        <v>0</v>
      </c>
      <c r="AE15" s="31">
        <v>0</v>
      </c>
      <c r="AF15" s="32">
        <v>0</v>
      </c>
      <c r="AG15" s="31">
        <v>0</v>
      </c>
      <c r="AH15" s="33">
        <v>0</v>
      </c>
      <c r="AI15" s="34">
        <f t="shared" ref="AI15:AJ15" si="58">SUM(AC15,AE15,AG15)</f>
        <v>1</v>
      </c>
      <c r="AJ15" s="35">
        <f t="shared" si="58"/>
        <v>0</v>
      </c>
      <c r="AK15" s="36">
        <v>5</v>
      </c>
      <c r="AL15" s="32">
        <v>0</v>
      </c>
      <c r="AM15" s="31">
        <v>3</v>
      </c>
      <c r="AN15" s="32">
        <v>0</v>
      </c>
      <c r="AO15" s="31">
        <v>0</v>
      </c>
      <c r="AP15" s="32">
        <v>0</v>
      </c>
      <c r="AQ15" s="31">
        <v>0</v>
      </c>
      <c r="AR15" s="32">
        <v>0</v>
      </c>
      <c r="AS15" s="31">
        <v>0</v>
      </c>
      <c r="AT15" s="33">
        <v>0</v>
      </c>
      <c r="AU15" s="34">
        <f t="shared" ref="AU15:AV15" si="59">SUM(AK15,AM15,AO15,AQ15,AS15)</f>
        <v>8</v>
      </c>
      <c r="AV15" s="35">
        <f t="shared" si="59"/>
        <v>0</v>
      </c>
      <c r="AW15" s="37">
        <f t="shared" ref="AW15:AX15" si="60">SUM(M15,AA15,AI15,AU15)</f>
        <v>17</v>
      </c>
      <c r="AX15" s="38">
        <f t="shared" si="60"/>
        <v>26</v>
      </c>
      <c r="AY15" s="29">
        <f t="shared" si="5"/>
        <v>69</v>
      </c>
    </row>
    <row r="16" spans="1:51" ht="18" x14ac:dyDescent="0.25">
      <c r="A16" s="139"/>
      <c r="B16" s="30" t="s">
        <v>44</v>
      </c>
      <c r="C16" s="31">
        <v>0</v>
      </c>
      <c r="D16" s="32">
        <v>0</v>
      </c>
      <c r="E16" s="31">
        <v>0</v>
      </c>
      <c r="F16" s="32">
        <v>1</v>
      </c>
      <c r="G16" s="31">
        <v>0</v>
      </c>
      <c r="H16" s="32">
        <v>0</v>
      </c>
      <c r="I16" s="31">
        <v>0</v>
      </c>
      <c r="J16" s="32">
        <v>0</v>
      </c>
      <c r="K16" s="39">
        <v>1</v>
      </c>
      <c r="L16" s="33">
        <v>0</v>
      </c>
      <c r="M16" s="40">
        <f t="shared" ref="M16:N16" si="61">SUM(C16,E16,G16,I16,K16)</f>
        <v>1</v>
      </c>
      <c r="N16" s="35">
        <f t="shared" si="61"/>
        <v>1</v>
      </c>
      <c r="O16" s="36">
        <v>3</v>
      </c>
      <c r="P16" s="32">
        <v>2</v>
      </c>
      <c r="Q16" s="31">
        <v>2</v>
      </c>
      <c r="R16" s="32">
        <v>12</v>
      </c>
      <c r="S16" s="31">
        <v>0</v>
      </c>
      <c r="T16" s="32">
        <v>0</v>
      </c>
      <c r="U16" s="31">
        <v>1</v>
      </c>
      <c r="V16" s="32">
        <v>0</v>
      </c>
      <c r="W16" s="31">
        <v>0</v>
      </c>
      <c r="X16" s="32">
        <v>0</v>
      </c>
      <c r="Y16" s="31">
        <v>0</v>
      </c>
      <c r="Z16" s="33">
        <v>0</v>
      </c>
      <c r="AA16" s="34">
        <f t="shared" ref="AA16:AB16" si="62">SUM(O16,Q16,S16,U16,W16,Y16)</f>
        <v>6</v>
      </c>
      <c r="AB16" s="35">
        <f t="shared" si="62"/>
        <v>14</v>
      </c>
      <c r="AC16" s="36">
        <v>1</v>
      </c>
      <c r="AD16" s="32">
        <v>1</v>
      </c>
      <c r="AE16" s="31">
        <v>1</v>
      </c>
      <c r="AF16" s="32">
        <v>1</v>
      </c>
      <c r="AG16" s="31">
        <v>1</v>
      </c>
      <c r="AH16" s="33">
        <v>0</v>
      </c>
      <c r="AI16" s="34">
        <f t="shared" ref="AI16:AJ16" si="63">SUM(AC16,AE16,AG16)</f>
        <v>3</v>
      </c>
      <c r="AJ16" s="35">
        <f t="shared" si="63"/>
        <v>2</v>
      </c>
      <c r="AK16" s="36">
        <v>12</v>
      </c>
      <c r="AL16" s="32">
        <v>0</v>
      </c>
      <c r="AM16" s="31">
        <v>1</v>
      </c>
      <c r="AN16" s="32">
        <v>1</v>
      </c>
      <c r="AO16" s="31">
        <v>4</v>
      </c>
      <c r="AP16" s="32">
        <v>1</v>
      </c>
      <c r="AQ16" s="31">
        <v>0</v>
      </c>
      <c r="AR16" s="32">
        <v>0</v>
      </c>
      <c r="AS16" s="31">
        <v>7</v>
      </c>
      <c r="AT16" s="33">
        <v>0</v>
      </c>
      <c r="AU16" s="34">
        <f t="shared" ref="AU16:AV16" si="64">SUM(AK16,AM16,AO16,AQ16,AS16)</f>
        <v>24</v>
      </c>
      <c r="AV16" s="35">
        <f t="shared" si="64"/>
        <v>2</v>
      </c>
      <c r="AW16" s="37">
        <f t="shared" ref="AW16:AX16" si="65">SUM(M16,AA16,AI16,AU16)</f>
        <v>34</v>
      </c>
      <c r="AX16" s="38">
        <f t="shared" si="65"/>
        <v>19</v>
      </c>
      <c r="AY16" s="29">
        <f t="shared" si="5"/>
        <v>72</v>
      </c>
    </row>
    <row r="17" spans="1:51" ht="18" x14ac:dyDescent="0.25">
      <c r="A17" s="139"/>
      <c r="B17" s="30" t="s">
        <v>45</v>
      </c>
      <c r="C17" s="31">
        <v>17</v>
      </c>
      <c r="D17" s="32">
        <v>0</v>
      </c>
      <c r="E17" s="31">
        <v>1</v>
      </c>
      <c r="F17" s="32">
        <v>0</v>
      </c>
      <c r="G17" s="31">
        <v>22</v>
      </c>
      <c r="H17" s="32">
        <v>0</v>
      </c>
      <c r="I17" s="31">
        <v>11</v>
      </c>
      <c r="J17" s="32">
        <v>0</v>
      </c>
      <c r="K17" s="39">
        <v>13</v>
      </c>
      <c r="L17" s="33">
        <v>0</v>
      </c>
      <c r="M17" s="40">
        <f t="shared" ref="M17:N17" si="66">SUM(C17,E17,G17,I17,K17)</f>
        <v>64</v>
      </c>
      <c r="N17" s="35">
        <f t="shared" si="66"/>
        <v>0</v>
      </c>
      <c r="O17" s="36">
        <v>29</v>
      </c>
      <c r="P17" s="32">
        <v>0</v>
      </c>
      <c r="Q17" s="31">
        <v>81</v>
      </c>
      <c r="R17" s="32">
        <v>10</v>
      </c>
      <c r="S17" s="31">
        <v>42</v>
      </c>
      <c r="T17" s="32">
        <v>0</v>
      </c>
      <c r="U17" s="31">
        <v>20</v>
      </c>
      <c r="V17" s="32">
        <v>0</v>
      </c>
      <c r="W17" s="39">
        <v>172</v>
      </c>
      <c r="X17" s="32">
        <v>0</v>
      </c>
      <c r="Y17" s="31">
        <v>10</v>
      </c>
      <c r="Z17" s="33">
        <v>2</v>
      </c>
      <c r="AA17" s="34">
        <f t="shared" ref="AA17:AB17" si="67">SUM(O17,Q17,S17,U17,W17,Y17)</f>
        <v>354</v>
      </c>
      <c r="AB17" s="35">
        <f t="shared" si="67"/>
        <v>12</v>
      </c>
      <c r="AC17" s="36">
        <v>38</v>
      </c>
      <c r="AD17" s="32">
        <v>3</v>
      </c>
      <c r="AE17" s="31">
        <v>196</v>
      </c>
      <c r="AF17" s="32">
        <v>0</v>
      </c>
      <c r="AG17" s="31">
        <v>8</v>
      </c>
      <c r="AH17" s="33">
        <v>0</v>
      </c>
      <c r="AI17" s="34">
        <f t="shared" ref="AI17:AJ17" si="68">SUM(AC17,AE17,AG17)</f>
        <v>242</v>
      </c>
      <c r="AJ17" s="35">
        <f t="shared" si="68"/>
        <v>3</v>
      </c>
      <c r="AK17" s="36">
        <v>230</v>
      </c>
      <c r="AL17" s="32">
        <v>2</v>
      </c>
      <c r="AM17" s="31">
        <v>7</v>
      </c>
      <c r="AN17" s="32">
        <v>1</v>
      </c>
      <c r="AO17" s="31">
        <v>3</v>
      </c>
      <c r="AP17" s="32">
        <v>0</v>
      </c>
      <c r="AQ17" s="31">
        <v>20</v>
      </c>
      <c r="AR17" s="32">
        <v>2</v>
      </c>
      <c r="AS17" s="31">
        <v>1</v>
      </c>
      <c r="AT17" s="33">
        <v>0</v>
      </c>
      <c r="AU17" s="34">
        <f t="shared" ref="AU17:AV17" si="69">SUM(AK17,AM17,AO17,AQ17,AS17)</f>
        <v>261</v>
      </c>
      <c r="AV17" s="35">
        <f t="shared" si="69"/>
        <v>5</v>
      </c>
      <c r="AW17" s="37">
        <f t="shared" ref="AW17:AX17" si="70">SUM(M17,AA17,AI17,AU17)</f>
        <v>921</v>
      </c>
      <c r="AX17" s="38">
        <f t="shared" si="70"/>
        <v>20</v>
      </c>
      <c r="AY17" s="29">
        <f t="shared" si="5"/>
        <v>961</v>
      </c>
    </row>
    <row r="18" spans="1:51" ht="18" x14ac:dyDescent="0.25">
      <c r="A18" s="139"/>
      <c r="B18" s="30" t="s">
        <v>46</v>
      </c>
      <c r="C18" s="31">
        <v>1</v>
      </c>
      <c r="D18" s="32">
        <v>0</v>
      </c>
      <c r="E18" s="31">
        <v>0</v>
      </c>
      <c r="F18" s="32">
        <v>0</v>
      </c>
      <c r="G18" s="31">
        <v>0</v>
      </c>
      <c r="H18" s="32">
        <v>0</v>
      </c>
      <c r="I18" s="31">
        <v>0</v>
      </c>
      <c r="J18" s="32">
        <v>0</v>
      </c>
      <c r="K18" s="31">
        <v>0</v>
      </c>
      <c r="L18" s="33">
        <v>0</v>
      </c>
      <c r="M18" s="34">
        <f t="shared" ref="M18:N18" si="71">SUM(C18,E18,G18,I18,K18)</f>
        <v>1</v>
      </c>
      <c r="N18" s="35">
        <f t="shared" si="71"/>
        <v>0</v>
      </c>
      <c r="O18" s="36">
        <v>10</v>
      </c>
      <c r="P18" s="32">
        <v>0</v>
      </c>
      <c r="Q18" s="31">
        <v>15</v>
      </c>
      <c r="R18" s="32">
        <v>94</v>
      </c>
      <c r="S18" s="31">
        <v>0</v>
      </c>
      <c r="T18" s="32">
        <v>0</v>
      </c>
      <c r="U18" s="31">
        <v>3</v>
      </c>
      <c r="V18" s="32">
        <v>0</v>
      </c>
      <c r="W18" s="31">
        <v>0</v>
      </c>
      <c r="X18" s="32">
        <v>0</v>
      </c>
      <c r="Y18" s="31">
        <v>0</v>
      </c>
      <c r="Z18" s="33">
        <v>0</v>
      </c>
      <c r="AA18" s="34">
        <f t="shared" ref="AA18:AB18" si="72">SUM(O18,Q18,S18,U18,W18,Y18)</f>
        <v>28</v>
      </c>
      <c r="AB18" s="35">
        <f t="shared" si="72"/>
        <v>94</v>
      </c>
      <c r="AC18" s="36">
        <v>0</v>
      </c>
      <c r="AD18" s="32">
        <v>0</v>
      </c>
      <c r="AE18" s="31">
        <v>0</v>
      </c>
      <c r="AF18" s="32">
        <v>0</v>
      </c>
      <c r="AG18" s="31">
        <v>0</v>
      </c>
      <c r="AH18" s="33">
        <v>0</v>
      </c>
      <c r="AI18" s="34">
        <f t="shared" ref="AI18:AJ18" si="73">SUM(AC18,AE18,AG18)</f>
        <v>0</v>
      </c>
      <c r="AJ18" s="35">
        <f t="shared" si="73"/>
        <v>0</v>
      </c>
      <c r="AK18" s="36">
        <v>0</v>
      </c>
      <c r="AL18" s="32">
        <v>0</v>
      </c>
      <c r="AM18" s="31">
        <v>0</v>
      </c>
      <c r="AN18" s="32">
        <v>0</v>
      </c>
      <c r="AO18" s="31">
        <v>17</v>
      </c>
      <c r="AP18" s="32">
        <v>1</v>
      </c>
      <c r="AQ18" s="31">
        <v>0</v>
      </c>
      <c r="AR18" s="32">
        <v>2</v>
      </c>
      <c r="AS18" s="31">
        <v>1</v>
      </c>
      <c r="AT18" s="33">
        <v>0</v>
      </c>
      <c r="AU18" s="34">
        <f t="shared" ref="AU18:AV18" si="74">SUM(AK18,AM18,AO18,AQ18,AS18)</f>
        <v>18</v>
      </c>
      <c r="AV18" s="35">
        <f t="shared" si="74"/>
        <v>3</v>
      </c>
      <c r="AW18" s="37">
        <f t="shared" ref="AW18:AX18" si="75">SUM(M18,AA18,AI18,AU18)</f>
        <v>47</v>
      </c>
      <c r="AX18" s="38">
        <f t="shared" si="75"/>
        <v>97</v>
      </c>
      <c r="AY18" s="29">
        <f t="shared" si="5"/>
        <v>241</v>
      </c>
    </row>
    <row r="19" spans="1:51" ht="18" x14ac:dyDescent="0.25">
      <c r="A19" s="139"/>
      <c r="B19" s="30" t="s">
        <v>47</v>
      </c>
      <c r="C19" s="31">
        <v>0</v>
      </c>
      <c r="D19" s="32">
        <v>0</v>
      </c>
      <c r="E19" s="31">
        <v>2</v>
      </c>
      <c r="F19" s="32">
        <v>0</v>
      </c>
      <c r="G19" s="31">
        <v>1</v>
      </c>
      <c r="H19" s="32">
        <v>0</v>
      </c>
      <c r="I19" s="31">
        <v>12</v>
      </c>
      <c r="J19" s="32">
        <v>0</v>
      </c>
      <c r="K19" s="39">
        <v>3</v>
      </c>
      <c r="L19" s="33">
        <v>0</v>
      </c>
      <c r="M19" s="40">
        <f t="shared" ref="M19:N19" si="76">SUM(C19,E19,G19,I19,K19)</f>
        <v>18</v>
      </c>
      <c r="N19" s="35">
        <f t="shared" si="76"/>
        <v>0</v>
      </c>
      <c r="O19" s="36">
        <v>105</v>
      </c>
      <c r="P19" s="32">
        <v>267</v>
      </c>
      <c r="Q19" s="31">
        <v>0</v>
      </c>
      <c r="R19" s="32">
        <v>0</v>
      </c>
      <c r="S19" s="31">
        <v>0</v>
      </c>
      <c r="T19" s="32">
        <v>0</v>
      </c>
      <c r="U19" s="31">
        <v>30</v>
      </c>
      <c r="V19" s="32">
        <v>0</v>
      </c>
      <c r="W19" s="31">
        <v>7</v>
      </c>
      <c r="X19" s="32">
        <v>0</v>
      </c>
      <c r="Y19" s="31">
        <v>0</v>
      </c>
      <c r="Z19" s="33">
        <v>0</v>
      </c>
      <c r="AA19" s="34">
        <f t="shared" ref="AA19:AB19" si="77">SUM(O19,Q19,S19,U19,W19,Y19)</f>
        <v>142</v>
      </c>
      <c r="AB19" s="35">
        <f t="shared" si="77"/>
        <v>267</v>
      </c>
      <c r="AC19" s="36">
        <v>1</v>
      </c>
      <c r="AD19" s="32">
        <v>0</v>
      </c>
      <c r="AE19" s="31">
        <v>0</v>
      </c>
      <c r="AF19" s="32">
        <v>0</v>
      </c>
      <c r="AG19" s="31">
        <v>0</v>
      </c>
      <c r="AH19" s="33">
        <v>0</v>
      </c>
      <c r="AI19" s="34">
        <f t="shared" ref="AI19:AJ19" si="78">SUM(AC19,AE19,AG19)</f>
        <v>1</v>
      </c>
      <c r="AJ19" s="35">
        <f t="shared" si="78"/>
        <v>0</v>
      </c>
      <c r="AK19" s="36">
        <v>1</v>
      </c>
      <c r="AL19" s="32">
        <v>0</v>
      </c>
      <c r="AM19" s="31">
        <v>0</v>
      </c>
      <c r="AN19" s="32">
        <v>0</v>
      </c>
      <c r="AO19" s="31">
        <v>92</v>
      </c>
      <c r="AP19" s="32">
        <v>3</v>
      </c>
      <c r="AQ19" s="31">
        <v>6</v>
      </c>
      <c r="AR19" s="32">
        <v>0</v>
      </c>
      <c r="AS19" s="31">
        <v>19</v>
      </c>
      <c r="AT19" s="33">
        <v>2</v>
      </c>
      <c r="AU19" s="34">
        <f t="shared" ref="AU19:AV19" si="79">SUM(AK19,AM19,AO19,AQ19,AS19)</f>
        <v>118</v>
      </c>
      <c r="AV19" s="35">
        <f t="shared" si="79"/>
        <v>5</v>
      </c>
      <c r="AW19" s="37">
        <f t="shared" ref="AW19:AX19" si="80">SUM(M19,AA19,AI19,AU19)</f>
        <v>279</v>
      </c>
      <c r="AX19" s="38">
        <f t="shared" si="80"/>
        <v>272</v>
      </c>
      <c r="AY19" s="29">
        <f t="shared" si="5"/>
        <v>823</v>
      </c>
    </row>
    <row r="20" spans="1:51" ht="18" x14ac:dyDescent="0.25">
      <c r="A20" s="139"/>
      <c r="B20" s="30" t="s">
        <v>48</v>
      </c>
      <c r="C20" s="31">
        <v>15</v>
      </c>
      <c r="D20" s="32">
        <v>0</v>
      </c>
      <c r="E20" s="31">
        <v>22</v>
      </c>
      <c r="F20" s="32">
        <v>1</v>
      </c>
      <c r="G20" s="31">
        <v>6</v>
      </c>
      <c r="H20" s="32">
        <v>0</v>
      </c>
      <c r="I20" s="31">
        <v>5</v>
      </c>
      <c r="J20" s="32">
        <v>0</v>
      </c>
      <c r="K20" s="39">
        <v>5</v>
      </c>
      <c r="L20" s="33">
        <v>0</v>
      </c>
      <c r="M20" s="40">
        <f t="shared" ref="M20:N20" si="81">SUM(C20,E20,G20,I20,K20)</f>
        <v>53</v>
      </c>
      <c r="N20" s="35">
        <f t="shared" si="81"/>
        <v>1</v>
      </c>
      <c r="O20" s="36">
        <v>3</v>
      </c>
      <c r="P20" s="32">
        <v>7</v>
      </c>
      <c r="Q20" s="31">
        <v>4</v>
      </c>
      <c r="R20" s="32">
        <v>0</v>
      </c>
      <c r="S20" s="31">
        <v>0</v>
      </c>
      <c r="T20" s="32">
        <v>0</v>
      </c>
      <c r="U20" s="31">
        <v>0</v>
      </c>
      <c r="V20" s="32">
        <v>0</v>
      </c>
      <c r="W20" s="31">
        <v>0</v>
      </c>
      <c r="X20" s="32">
        <v>0</v>
      </c>
      <c r="Y20" s="31">
        <v>0</v>
      </c>
      <c r="Z20" s="33">
        <v>0</v>
      </c>
      <c r="AA20" s="34">
        <f t="shared" ref="AA20:AB20" si="82">SUM(O20,Q20,S20,U20,W20,Y20)</f>
        <v>7</v>
      </c>
      <c r="AB20" s="35">
        <f t="shared" si="82"/>
        <v>7</v>
      </c>
      <c r="AC20" s="36">
        <v>3</v>
      </c>
      <c r="AD20" s="32">
        <v>1</v>
      </c>
      <c r="AE20" s="31">
        <v>0</v>
      </c>
      <c r="AF20" s="32">
        <v>0</v>
      </c>
      <c r="AG20" s="31">
        <v>3</v>
      </c>
      <c r="AH20" s="33">
        <v>0</v>
      </c>
      <c r="AI20" s="34">
        <f t="shared" ref="AI20:AJ20" si="83">SUM(AC20,AE20,AG20)</f>
        <v>6</v>
      </c>
      <c r="AJ20" s="35">
        <f t="shared" si="83"/>
        <v>1</v>
      </c>
      <c r="AK20" s="36">
        <v>1</v>
      </c>
      <c r="AL20" s="32">
        <v>0</v>
      </c>
      <c r="AM20" s="31">
        <v>16</v>
      </c>
      <c r="AN20" s="32">
        <v>4</v>
      </c>
      <c r="AO20" s="31">
        <v>3</v>
      </c>
      <c r="AP20" s="32">
        <v>0</v>
      </c>
      <c r="AQ20" s="31">
        <v>0</v>
      </c>
      <c r="AR20" s="32">
        <v>0</v>
      </c>
      <c r="AS20" s="31">
        <v>0</v>
      </c>
      <c r="AT20" s="33">
        <v>0</v>
      </c>
      <c r="AU20" s="34">
        <f t="shared" ref="AU20:AV20" si="84">SUM(AK20,AM20,AO20,AQ20,AS20)</f>
        <v>20</v>
      </c>
      <c r="AV20" s="35">
        <f t="shared" si="84"/>
        <v>4</v>
      </c>
      <c r="AW20" s="37">
        <f t="shared" ref="AW20:AX20" si="85">SUM(M20,AA20,AI20,AU20)</f>
        <v>86</v>
      </c>
      <c r="AX20" s="38">
        <f t="shared" si="85"/>
        <v>13</v>
      </c>
      <c r="AY20" s="29">
        <f t="shared" si="5"/>
        <v>112</v>
      </c>
    </row>
    <row r="21" spans="1:51" ht="18" x14ac:dyDescent="0.25">
      <c r="A21" s="139"/>
      <c r="B21" s="30" t="s">
        <v>49</v>
      </c>
      <c r="C21" s="31">
        <v>3</v>
      </c>
      <c r="D21" s="32">
        <v>0</v>
      </c>
      <c r="E21" s="31">
        <v>1</v>
      </c>
      <c r="F21" s="32">
        <v>0</v>
      </c>
      <c r="G21" s="31">
        <v>0</v>
      </c>
      <c r="H21" s="32">
        <v>0</v>
      </c>
      <c r="I21" s="31">
        <v>2</v>
      </c>
      <c r="J21" s="32">
        <v>0</v>
      </c>
      <c r="K21" s="31">
        <v>0</v>
      </c>
      <c r="L21" s="33">
        <v>0</v>
      </c>
      <c r="M21" s="34">
        <f t="shared" ref="M21:N21" si="86">SUM(C21,E21,G21,I21,K21)</f>
        <v>6</v>
      </c>
      <c r="N21" s="35">
        <f t="shared" si="86"/>
        <v>0</v>
      </c>
      <c r="O21" s="36">
        <v>0</v>
      </c>
      <c r="P21" s="32">
        <v>0</v>
      </c>
      <c r="Q21" s="31">
        <v>1</v>
      </c>
      <c r="R21" s="32">
        <v>0</v>
      </c>
      <c r="S21" s="31">
        <v>0</v>
      </c>
      <c r="T21" s="32">
        <v>0</v>
      </c>
      <c r="U21" s="31">
        <v>0</v>
      </c>
      <c r="V21" s="32">
        <v>0</v>
      </c>
      <c r="W21" s="31">
        <v>0</v>
      </c>
      <c r="X21" s="32">
        <v>0</v>
      </c>
      <c r="Y21" s="31">
        <v>0</v>
      </c>
      <c r="Z21" s="33">
        <v>0</v>
      </c>
      <c r="AA21" s="34">
        <f t="shared" ref="AA21:AB21" si="87">SUM(O21,Q21,S21,U21,W21,Y21)</f>
        <v>1</v>
      </c>
      <c r="AB21" s="35">
        <f t="shared" si="87"/>
        <v>0</v>
      </c>
      <c r="AC21" s="36">
        <v>0</v>
      </c>
      <c r="AD21" s="32">
        <v>0</v>
      </c>
      <c r="AE21" s="31">
        <v>0</v>
      </c>
      <c r="AF21" s="32">
        <v>0</v>
      </c>
      <c r="AG21" s="31">
        <v>1</v>
      </c>
      <c r="AH21" s="33">
        <v>0</v>
      </c>
      <c r="AI21" s="34">
        <f t="shared" ref="AI21:AJ21" si="88">SUM(AC21,AE21,AG21)</f>
        <v>1</v>
      </c>
      <c r="AJ21" s="35">
        <f t="shared" si="88"/>
        <v>0</v>
      </c>
      <c r="AK21" s="36">
        <v>0</v>
      </c>
      <c r="AL21" s="32">
        <v>0</v>
      </c>
      <c r="AM21" s="31">
        <v>1</v>
      </c>
      <c r="AN21" s="32">
        <v>0</v>
      </c>
      <c r="AO21" s="31">
        <v>7</v>
      </c>
      <c r="AP21" s="32">
        <v>3</v>
      </c>
      <c r="AQ21" s="31">
        <v>0</v>
      </c>
      <c r="AR21" s="32">
        <v>0</v>
      </c>
      <c r="AS21" s="31">
        <v>0</v>
      </c>
      <c r="AT21" s="33">
        <v>0</v>
      </c>
      <c r="AU21" s="34">
        <f t="shared" ref="AU21:AV21" si="89">SUM(AK21,AM21,AO21,AQ21,AS21)</f>
        <v>8</v>
      </c>
      <c r="AV21" s="35">
        <f t="shared" si="89"/>
        <v>3</v>
      </c>
      <c r="AW21" s="37">
        <f t="shared" ref="AW21:AX21" si="90">SUM(M21,AA21,AI21,AU21)</f>
        <v>16</v>
      </c>
      <c r="AX21" s="38">
        <f t="shared" si="90"/>
        <v>3</v>
      </c>
      <c r="AY21" s="29">
        <f t="shared" si="5"/>
        <v>22</v>
      </c>
    </row>
    <row r="22" spans="1:51" ht="18" x14ac:dyDescent="0.25">
      <c r="A22" s="139"/>
      <c r="B22" s="30" t="s">
        <v>50</v>
      </c>
      <c r="C22" s="31">
        <v>0</v>
      </c>
      <c r="D22" s="32">
        <v>0</v>
      </c>
      <c r="E22" s="31">
        <v>0</v>
      </c>
      <c r="F22" s="32">
        <v>0</v>
      </c>
      <c r="G22" s="31">
        <v>0</v>
      </c>
      <c r="H22" s="32">
        <v>0</v>
      </c>
      <c r="I22" s="31">
        <v>0</v>
      </c>
      <c r="J22" s="32">
        <v>0</v>
      </c>
      <c r="K22" s="31">
        <v>0</v>
      </c>
      <c r="L22" s="33">
        <v>0</v>
      </c>
      <c r="M22" s="34">
        <f t="shared" ref="M22:N22" si="91">SUM(C22,E22,G22,I22,K22)</f>
        <v>0</v>
      </c>
      <c r="N22" s="35">
        <f t="shared" si="91"/>
        <v>0</v>
      </c>
      <c r="O22" s="36">
        <v>4</v>
      </c>
      <c r="P22" s="32">
        <v>0</v>
      </c>
      <c r="Q22" s="31">
        <v>2</v>
      </c>
      <c r="R22" s="32">
        <v>0</v>
      </c>
      <c r="S22" s="31">
        <v>0</v>
      </c>
      <c r="T22" s="32">
        <v>0</v>
      </c>
      <c r="U22" s="31">
        <v>18</v>
      </c>
      <c r="V22" s="32">
        <v>0</v>
      </c>
      <c r="W22" s="31">
        <v>0</v>
      </c>
      <c r="X22" s="32">
        <v>0</v>
      </c>
      <c r="Y22" s="31">
        <v>2</v>
      </c>
      <c r="Z22" s="33">
        <v>0</v>
      </c>
      <c r="AA22" s="34">
        <f t="shared" ref="AA22:AB22" si="92">SUM(O22,Q22,S22,U22,W22,Y22)</f>
        <v>26</v>
      </c>
      <c r="AB22" s="35">
        <f t="shared" si="92"/>
        <v>0</v>
      </c>
      <c r="AC22" s="36">
        <v>1</v>
      </c>
      <c r="AD22" s="32">
        <v>0</v>
      </c>
      <c r="AE22" s="31">
        <v>0</v>
      </c>
      <c r="AF22" s="32">
        <v>0</v>
      </c>
      <c r="AG22" s="31">
        <v>0</v>
      </c>
      <c r="AH22" s="33">
        <v>0</v>
      </c>
      <c r="AI22" s="34">
        <f t="shared" ref="AI22:AJ22" si="93">SUM(AC22,AE22,AG22)</f>
        <v>1</v>
      </c>
      <c r="AJ22" s="35">
        <f t="shared" si="93"/>
        <v>0</v>
      </c>
      <c r="AK22" s="36">
        <v>0</v>
      </c>
      <c r="AL22" s="32">
        <v>0</v>
      </c>
      <c r="AM22" s="31">
        <v>201</v>
      </c>
      <c r="AN22" s="32">
        <v>34</v>
      </c>
      <c r="AO22" s="31">
        <v>125</v>
      </c>
      <c r="AP22" s="32">
        <v>0</v>
      </c>
      <c r="AQ22" s="31">
        <v>3</v>
      </c>
      <c r="AR22" s="32">
        <v>0</v>
      </c>
      <c r="AS22" s="31">
        <v>12</v>
      </c>
      <c r="AT22" s="33">
        <v>0</v>
      </c>
      <c r="AU22" s="34">
        <f t="shared" ref="AU22:AV22" si="94">SUM(AK22,AM22,AO22,AQ22,AS22)</f>
        <v>341</v>
      </c>
      <c r="AV22" s="35">
        <f t="shared" si="94"/>
        <v>34</v>
      </c>
      <c r="AW22" s="37">
        <f t="shared" ref="AW22:AX22" si="95">SUM(M22,AA22,AI22,AU22)</f>
        <v>368</v>
      </c>
      <c r="AX22" s="38">
        <f t="shared" si="95"/>
        <v>34</v>
      </c>
      <c r="AY22" s="29">
        <f t="shared" si="5"/>
        <v>436</v>
      </c>
    </row>
    <row r="23" spans="1:51" ht="18" x14ac:dyDescent="0.25">
      <c r="A23" s="139"/>
      <c r="B23" s="30" t="s">
        <v>51</v>
      </c>
      <c r="C23" s="39">
        <v>0</v>
      </c>
      <c r="D23" s="32">
        <v>0</v>
      </c>
      <c r="E23" s="39">
        <v>0</v>
      </c>
      <c r="F23" s="32">
        <v>0</v>
      </c>
      <c r="G23" s="39">
        <v>0</v>
      </c>
      <c r="H23" s="32">
        <v>0</v>
      </c>
      <c r="I23" s="39">
        <v>4</v>
      </c>
      <c r="J23" s="32">
        <v>0</v>
      </c>
      <c r="K23" s="39">
        <v>1</v>
      </c>
      <c r="L23" s="33">
        <v>0</v>
      </c>
      <c r="M23" s="40">
        <f t="shared" ref="M23:N23" si="96">SUM(C23,E23,G23,I23,K23)</f>
        <v>5</v>
      </c>
      <c r="N23" s="35">
        <f t="shared" si="96"/>
        <v>0</v>
      </c>
      <c r="O23" s="41">
        <v>4</v>
      </c>
      <c r="P23" s="32">
        <v>0</v>
      </c>
      <c r="Q23" s="39">
        <v>67</v>
      </c>
      <c r="R23" s="32">
        <v>2</v>
      </c>
      <c r="S23" s="39">
        <v>66</v>
      </c>
      <c r="T23" s="32">
        <v>1</v>
      </c>
      <c r="U23" s="39">
        <v>98</v>
      </c>
      <c r="V23" s="32">
        <v>0</v>
      </c>
      <c r="W23" s="39">
        <v>220</v>
      </c>
      <c r="X23" s="42">
        <v>1</v>
      </c>
      <c r="Y23" s="39">
        <v>16</v>
      </c>
      <c r="Z23" s="33">
        <v>0</v>
      </c>
      <c r="AA23" s="40">
        <f t="shared" ref="AA23:AB23" si="97">SUM(O23,Q23,S23,U23,W23,Y23)</f>
        <v>471</v>
      </c>
      <c r="AB23" s="35">
        <f t="shared" si="97"/>
        <v>4</v>
      </c>
      <c r="AC23" s="41">
        <v>26</v>
      </c>
      <c r="AD23" s="32">
        <v>0</v>
      </c>
      <c r="AE23" s="39">
        <v>151</v>
      </c>
      <c r="AF23" s="32">
        <v>4</v>
      </c>
      <c r="AG23" s="39">
        <v>24</v>
      </c>
      <c r="AH23" s="33">
        <v>0</v>
      </c>
      <c r="AI23" s="40">
        <f t="shared" ref="AI23:AJ23" si="98">SUM(AC23,AE23,AG23)</f>
        <v>201</v>
      </c>
      <c r="AJ23" s="35">
        <f t="shared" si="98"/>
        <v>4</v>
      </c>
      <c r="AK23" s="41">
        <v>24</v>
      </c>
      <c r="AL23" s="32">
        <v>12</v>
      </c>
      <c r="AM23" s="39">
        <v>2</v>
      </c>
      <c r="AN23" s="32">
        <v>0</v>
      </c>
      <c r="AO23" s="39">
        <v>12</v>
      </c>
      <c r="AP23" s="32">
        <v>0</v>
      </c>
      <c r="AQ23" s="39">
        <v>0</v>
      </c>
      <c r="AR23" s="32">
        <v>1</v>
      </c>
      <c r="AS23" s="39">
        <v>0</v>
      </c>
      <c r="AT23" s="33">
        <v>0</v>
      </c>
      <c r="AU23" s="34">
        <f t="shared" ref="AU23:AV23" si="99">SUM(AK23,AM23,AO23,AQ23,AS23)</f>
        <v>38</v>
      </c>
      <c r="AV23" s="35">
        <f t="shared" si="99"/>
        <v>13</v>
      </c>
      <c r="AW23" s="37">
        <f t="shared" ref="AW23:AX23" si="100">SUM(M23,AA23,AI23,AU23)</f>
        <v>715</v>
      </c>
      <c r="AX23" s="38">
        <f t="shared" si="100"/>
        <v>21</v>
      </c>
      <c r="AY23" s="29">
        <f t="shared" si="5"/>
        <v>757</v>
      </c>
    </row>
    <row r="24" spans="1:51" ht="18" x14ac:dyDescent="0.25">
      <c r="A24" s="139"/>
      <c r="B24" s="30" t="s">
        <v>52</v>
      </c>
      <c r="C24" s="31">
        <v>2</v>
      </c>
      <c r="D24" s="32">
        <v>1</v>
      </c>
      <c r="E24" s="31">
        <v>9</v>
      </c>
      <c r="F24" s="32">
        <v>21</v>
      </c>
      <c r="G24" s="31">
        <v>1</v>
      </c>
      <c r="H24" s="32">
        <v>0</v>
      </c>
      <c r="I24" s="31">
        <v>0</v>
      </c>
      <c r="J24" s="32">
        <v>0</v>
      </c>
      <c r="K24" s="31">
        <v>0</v>
      </c>
      <c r="L24" s="33">
        <v>0</v>
      </c>
      <c r="M24" s="34">
        <f t="shared" ref="M24:N24" si="101">SUM(C24,E24,G24,I24,K24)</f>
        <v>12</v>
      </c>
      <c r="N24" s="35">
        <f t="shared" si="101"/>
        <v>22</v>
      </c>
      <c r="O24" s="36">
        <v>3</v>
      </c>
      <c r="P24" s="32">
        <v>3</v>
      </c>
      <c r="Q24" s="31">
        <v>2</v>
      </c>
      <c r="R24" s="32">
        <v>0</v>
      </c>
      <c r="S24" s="31">
        <v>1</v>
      </c>
      <c r="T24" s="32">
        <v>0</v>
      </c>
      <c r="U24" s="31">
        <v>0</v>
      </c>
      <c r="V24" s="32">
        <v>0</v>
      </c>
      <c r="W24" s="31">
        <v>0</v>
      </c>
      <c r="X24" s="32">
        <v>0</v>
      </c>
      <c r="Y24" s="31">
        <v>0</v>
      </c>
      <c r="Z24" s="33">
        <v>0</v>
      </c>
      <c r="AA24" s="34">
        <f t="shared" ref="AA24:AB24" si="102">SUM(O24,Q24,S24,U24,W24,Y24)</f>
        <v>6</v>
      </c>
      <c r="AB24" s="35">
        <f t="shared" si="102"/>
        <v>3</v>
      </c>
      <c r="AC24" s="36">
        <v>1</v>
      </c>
      <c r="AD24" s="32">
        <v>0</v>
      </c>
      <c r="AE24" s="31">
        <v>1</v>
      </c>
      <c r="AF24" s="32">
        <v>1</v>
      </c>
      <c r="AG24" s="31">
        <v>2</v>
      </c>
      <c r="AH24" s="33">
        <v>0</v>
      </c>
      <c r="AI24" s="34">
        <f t="shared" ref="AI24:AJ24" si="103">SUM(AC24,AE24,AG24)</f>
        <v>4</v>
      </c>
      <c r="AJ24" s="35">
        <f t="shared" si="103"/>
        <v>1</v>
      </c>
      <c r="AK24" s="36">
        <v>0</v>
      </c>
      <c r="AL24" s="32">
        <v>0</v>
      </c>
      <c r="AM24" s="31">
        <v>0</v>
      </c>
      <c r="AN24" s="32">
        <v>15</v>
      </c>
      <c r="AO24" s="31">
        <v>3</v>
      </c>
      <c r="AP24" s="32">
        <v>0</v>
      </c>
      <c r="AQ24" s="31">
        <v>0</v>
      </c>
      <c r="AR24" s="32">
        <v>0</v>
      </c>
      <c r="AS24" s="31">
        <v>0</v>
      </c>
      <c r="AT24" s="33">
        <v>0</v>
      </c>
      <c r="AU24" s="34">
        <f t="shared" ref="AU24:AV24" si="104">SUM(AK24,AM24,AO24,AQ24,AS24)</f>
        <v>3</v>
      </c>
      <c r="AV24" s="35">
        <f t="shared" si="104"/>
        <v>15</v>
      </c>
      <c r="AW24" s="37">
        <f t="shared" ref="AW24:AX24" si="105">SUM(M24,AA24,AI24,AU24)</f>
        <v>25</v>
      </c>
      <c r="AX24" s="38">
        <f t="shared" si="105"/>
        <v>41</v>
      </c>
      <c r="AY24" s="29">
        <f t="shared" si="5"/>
        <v>107</v>
      </c>
    </row>
    <row r="25" spans="1:51" ht="18" x14ac:dyDescent="0.25">
      <c r="A25" s="140"/>
      <c r="B25" s="45" t="s">
        <v>53</v>
      </c>
      <c r="C25" s="46">
        <v>0</v>
      </c>
      <c r="D25" s="47">
        <v>0</v>
      </c>
      <c r="E25" s="46">
        <v>0</v>
      </c>
      <c r="F25" s="47"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8">
        <v>0</v>
      </c>
      <c r="M25" s="49">
        <f t="shared" ref="M25:N25" si="106">SUM(C25,E25,G25,I25,K25)</f>
        <v>0</v>
      </c>
      <c r="N25" s="50">
        <f t="shared" si="106"/>
        <v>0</v>
      </c>
      <c r="O25" s="51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  <c r="U25" s="46">
        <v>0</v>
      </c>
      <c r="V25" s="47">
        <v>0</v>
      </c>
      <c r="W25" s="46">
        <v>0</v>
      </c>
      <c r="X25" s="47">
        <v>0</v>
      </c>
      <c r="Y25" s="46">
        <v>0</v>
      </c>
      <c r="Z25" s="48">
        <v>0</v>
      </c>
      <c r="AA25" s="49">
        <f t="shared" ref="AA25:AB25" si="107">SUM(O25,Q25,S25,U25,W25,Y25)</f>
        <v>0</v>
      </c>
      <c r="AB25" s="50">
        <f t="shared" si="107"/>
        <v>0</v>
      </c>
      <c r="AC25" s="51">
        <v>0</v>
      </c>
      <c r="AD25" s="47">
        <v>0</v>
      </c>
      <c r="AE25" s="46">
        <v>0</v>
      </c>
      <c r="AF25" s="47">
        <v>0</v>
      </c>
      <c r="AG25" s="46">
        <v>0</v>
      </c>
      <c r="AH25" s="48">
        <v>0</v>
      </c>
      <c r="AI25" s="49">
        <f t="shared" ref="AI25:AJ25" si="108">SUM(AC25,AE25,AG25)</f>
        <v>0</v>
      </c>
      <c r="AJ25" s="50">
        <f t="shared" si="108"/>
        <v>0</v>
      </c>
      <c r="AK25" s="51">
        <v>0</v>
      </c>
      <c r="AL25" s="47">
        <v>0</v>
      </c>
      <c r="AM25" s="46">
        <v>0</v>
      </c>
      <c r="AN25" s="47">
        <v>0</v>
      </c>
      <c r="AO25" s="46">
        <v>0</v>
      </c>
      <c r="AP25" s="47">
        <v>0</v>
      </c>
      <c r="AQ25" s="46">
        <v>0</v>
      </c>
      <c r="AR25" s="47">
        <v>0</v>
      </c>
      <c r="AS25" s="46">
        <v>0</v>
      </c>
      <c r="AT25" s="48">
        <v>0</v>
      </c>
      <c r="AU25" s="49">
        <f t="shared" ref="AU25:AV25" si="109">SUM(AK25,AM25,AO25,AQ25,AS25)</f>
        <v>0</v>
      </c>
      <c r="AV25" s="50">
        <f t="shared" si="109"/>
        <v>0</v>
      </c>
      <c r="AW25" s="52">
        <f t="shared" ref="AW25:AX25" si="110">SUM(M25,AA25,AI25,AU25)</f>
        <v>0</v>
      </c>
      <c r="AX25" s="53">
        <f t="shared" si="110"/>
        <v>0</v>
      </c>
      <c r="AY25" s="29">
        <f t="shared" si="5"/>
        <v>0</v>
      </c>
    </row>
    <row r="26" spans="1:51" ht="18" x14ac:dyDescent="0.25">
      <c r="A26" s="141" t="s">
        <v>54</v>
      </c>
      <c r="B26" s="54" t="s">
        <v>55</v>
      </c>
      <c r="C26" s="55">
        <v>0</v>
      </c>
      <c r="D26" s="56">
        <v>0</v>
      </c>
      <c r="E26" s="55">
        <v>3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5">
        <v>0</v>
      </c>
      <c r="L26" s="57">
        <v>0</v>
      </c>
      <c r="M26" s="58">
        <f t="shared" ref="M26:N26" si="111">SUM(C26,E26,G26,I26,K26)</f>
        <v>3</v>
      </c>
      <c r="N26" s="59">
        <f t="shared" si="111"/>
        <v>0</v>
      </c>
      <c r="O26" s="60">
        <v>0</v>
      </c>
      <c r="P26" s="56">
        <v>0</v>
      </c>
      <c r="Q26" s="55">
        <v>0</v>
      </c>
      <c r="R26" s="56">
        <v>0</v>
      </c>
      <c r="S26" s="55">
        <v>0</v>
      </c>
      <c r="T26" s="56">
        <v>0</v>
      </c>
      <c r="U26" s="55">
        <v>0</v>
      </c>
      <c r="V26" s="56">
        <v>0</v>
      </c>
      <c r="W26" s="55">
        <v>0</v>
      </c>
      <c r="X26" s="56">
        <v>0</v>
      </c>
      <c r="Y26" s="55">
        <v>0</v>
      </c>
      <c r="Z26" s="57">
        <v>0</v>
      </c>
      <c r="AA26" s="58">
        <f t="shared" ref="AA26:AB26" si="112">SUM(O26,Q26,S26,U26,W26,Y26)</f>
        <v>0</v>
      </c>
      <c r="AB26" s="59">
        <f t="shared" si="112"/>
        <v>0</v>
      </c>
      <c r="AC26" s="60">
        <v>0</v>
      </c>
      <c r="AD26" s="56">
        <v>0</v>
      </c>
      <c r="AE26" s="55">
        <v>0</v>
      </c>
      <c r="AF26" s="56">
        <v>0</v>
      </c>
      <c r="AG26" s="55">
        <v>0</v>
      </c>
      <c r="AH26" s="57">
        <v>0</v>
      </c>
      <c r="AI26" s="58">
        <f t="shared" ref="AI26:AJ26" si="113">SUM(AC26,AE26,AG26)</f>
        <v>0</v>
      </c>
      <c r="AJ26" s="59">
        <f t="shared" si="113"/>
        <v>0</v>
      </c>
      <c r="AK26" s="60">
        <v>0</v>
      </c>
      <c r="AL26" s="56">
        <v>0</v>
      </c>
      <c r="AM26" s="55">
        <v>0</v>
      </c>
      <c r="AN26" s="56">
        <v>0</v>
      </c>
      <c r="AO26" s="55">
        <v>1</v>
      </c>
      <c r="AP26" s="56">
        <v>0</v>
      </c>
      <c r="AQ26" s="55">
        <v>0</v>
      </c>
      <c r="AR26" s="56">
        <v>0</v>
      </c>
      <c r="AS26" s="55">
        <v>0</v>
      </c>
      <c r="AT26" s="57">
        <v>0</v>
      </c>
      <c r="AU26" s="58">
        <f t="shared" ref="AU26:AV26" si="114">SUM(AK26,AM26,AO26,AQ26,AS26)</f>
        <v>1</v>
      </c>
      <c r="AV26" s="59">
        <f t="shared" si="114"/>
        <v>0</v>
      </c>
      <c r="AW26" s="61">
        <f t="shared" ref="AW26:AX26" si="115">SUM(M26,AA26,AI26,AU26)</f>
        <v>4</v>
      </c>
      <c r="AX26" s="62">
        <f t="shared" si="115"/>
        <v>0</v>
      </c>
      <c r="AY26" s="29">
        <f t="shared" si="5"/>
        <v>4</v>
      </c>
    </row>
    <row r="27" spans="1:51" ht="18" x14ac:dyDescent="0.25">
      <c r="A27" s="139"/>
      <c r="B27" s="30" t="s">
        <v>56</v>
      </c>
      <c r="C27" s="31">
        <v>0</v>
      </c>
      <c r="D27" s="32">
        <v>0</v>
      </c>
      <c r="E27" s="31">
        <v>0</v>
      </c>
      <c r="F27" s="32">
        <v>0</v>
      </c>
      <c r="G27" s="31">
        <v>0</v>
      </c>
      <c r="H27" s="32">
        <v>0</v>
      </c>
      <c r="I27" s="31">
        <v>2</v>
      </c>
      <c r="J27" s="32">
        <v>0</v>
      </c>
      <c r="K27" s="39">
        <v>1</v>
      </c>
      <c r="L27" s="33">
        <v>0</v>
      </c>
      <c r="M27" s="40">
        <f t="shared" ref="M27:N27" si="116">SUM(C27,E27,G27,I27,K27)</f>
        <v>3</v>
      </c>
      <c r="N27" s="35">
        <f t="shared" si="116"/>
        <v>0</v>
      </c>
      <c r="O27" s="36">
        <v>0</v>
      </c>
      <c r="P27" s="32">
        <v>0</v>
      </c>
      <c r="Q27" s="63">
        <v>2</v>
      </c>
      <c r="R27" s="64">
        <v>0</v>
      </c>
      <c r="S27" s="31">
        <v>1</v>
      </c>
      <c r="T27" s="32">
        <v>0</v>
      </c>
      <c r="U27" s="31">
        <v>0</v>
      </c>
      <c r="V27" s="32">
        <v>0</v>
      </c>
      <c r="W27" s="31">
        <v>0</v>
      </c>
      <c r="X27" s="32">
        <v>0</v>
      </c>
      <c r="Y27" s="31">
        <v>0</v>
      </c>
      <c r="Z27" s="33">
        <v>0</v>
      </c>
      <c r="AA27" s="65">
        <v>3</v>
      </c>
      <c r="AB27" s="66">
        <v>0</v>
      </c>
      <c r="AC27" s="36">
        <v>3</v>
      </c>
      <c r="AD27" s="32">
        <v>0</v>
      </c>
      <c r="AE27" s="31">
        <v>0</v>
      </c>
      <c r="AF27" s="32">
        <v>0</v>
      </c>
      <c r="AG27" s="31">
        <v>0</v>
      </c>
      <c r="AH27" s="33">
        <v>0</v>
      </c>
      <c r="AI27" s="34">
        <f t="shared" ref="AI27:AJ27" si="117">SUM(AC27,AE27,AG27)</f>
        <v>3</v>
      </c>
      <c r="AJ27" s="35">
        <f t="shared" si="117"/>
        <v>0</v>
      </c>
      <c r="AK27" s="36">
        <v>1</v>
      </c>
      <c r="AL27" s="32">
        <v>0</v>
      </c>
      <c r="AM27" s="31">
        <v>0</v>
      </c>
      <c r="AN27" s="32">
        <v>0</v>
      </c>
      <c r="AO27" s="31">
        <v>7</v>
      </c>
      <c r="AP27" s="32">
        <v>0</v>
      </c>
      <c r="AQ27" s="31">
        <v>0</v>
      </c>
      <c r="AR27" s="32">
        <v>0</v>
      </c>
      <c r="AS27" s="31">
        <v>0</v>
      </c>
      <c r="AT27" s="33">
        <v>0</v>
      </c>
      <c r="AU27" s="34">
        <f t="shared" ref="AU27:AV27" si="118">SUM(AK27,AM27,AO27,AQ27,AS27)</f>
        <v>8</v>
      </c>
      <c r="AV27" s="35">
        <f t="shared" si="118"/>
        <v>0</v>
      </c>
      <c r="AW27" s="37">
        <f t="shared" ref="AW27:AX27" si="119">SUM(M27,AA27,AI27,AU27)</f>
        <v>17</v>
      </c>
      <c r="AX27" s="38">
        <f t="shared" si="119"/>
        <v>0</v>
      </c>
      <c r="AY27" s="29">
        <f t="shared" si="5"/>
        <v>17</v>
      </c>
    </row>
    <row r="28" spans="1:51" ht="18" x14ac:dyDescent="0.25">
      <c r="A28" s="139"/>
      <c r="B28" s="30" t="s">
        <v>57</v>
      </c>
      <c r="C28" s="31">
        <v>0</v>
      </c>
      <c r="D28" s="32">
        <v>0</v>
      </c>
      <c r="E28" s="31">
        <v>0</v>
      </c>
      <c r="F28" s="32">
        <v>0</v>
      </c>
      <c r="G28" s="31">
        <v>0</v>
      </c>
      <c r="H28" s="32">
        <v>0</v>
      </c>
      <c r="I28" s="31">
        <v>0</v>
      </c>
      <c r="J28" s="32">
        <v>0</v>
      </c>
      <c r="K28" s="31">
        <v>0</v>
      </c>
      <c r="L28" s="33">
        <v>0</v>
      </c>
      <c r="M28" s="34">
        <f t="shared" ref="M28:N28" si="120">SUM(C28,E28,G28,I28,K28)</f>
        <v>0</v>
      </c>
      <c r="N28" s="35">
        <f t="shared" si="120"/>
        <v>0</v>
      </c>
      <c r="O28" s="36">
        <v>0</v>
      </c>
      <c r="P28" s="32">
        <v>0</v>
      </c>
      <c r="Q28" s="63">
        <v>16</v>
      </c>
      <c r="R28" s="64">
        <v>0</v>
      </c>
      <c r="S28" s="31">
        <v>2</v>
      </c>
      <c r="T28" s="32">
        <v>0</v>
      </c>
      <c r="U28" s="31">
        <v>1</v>
      </c>
      <c r="V28" s="32">
        <v>0</v>
      </c>
      <c r="W28" s="39">
        <v>2</v>
      </c>
      <c r="X28" s="32">
        <v>0</v>
      </c>
      <c r="Y28" s="31">
        <v>0</v>
      </c>
      <c r="Z28" s="33">
        <v>0</v>
      </c>
      <c r="AA28" s="65">
        <v>21</v>
      </c>
      <c r="AB28" s="66">
        <v>0</v>
      </c>
      <c r="AC28" s="36">
        <v>8</v>
      </c>
      <c r="AD28" s="32">
        <v>0</v>
      </c>
      <c r="AE28" s="31">
        <v>7</v>
      </c>
      <c r="AF28" s="32">
        <v>0</v>
      </c>
      <c r="AG28" s="31">
        <v>2</v>
      </c>
      <c r="AH28" s="33">
        <v>0</v>
      </c>
      <c r="AI28" s="34">
        <f t="shared" ref="AI28:AJ28" si="121">SUM(AC28,AE28,AG28)</f>
        <v>17</v>
      </c>
      <c r="AJ28" s="35">
        <f t="shared" si="121"/>
        <v>0</v>
      </c>
      <c r="AK28" s="36">
        <v>1</v>
      </c>
      <c r="AL28" s="32">
        <v>0</v>
      </c>
      <c r="AM28" s="63">
        <v>5</v>
      </c>
      <c r="AN28" s="64">
        <v>0</v>
      </c>
      <c r="AO28" s="31">
        <v>10</v>
      </c>
      <c r="AP28" s="32">
        <v>0</v>
      </c>
      <c r="AQ28" s="31">
        <v>0</v>
      </c>
      <c r="AR28" s="32">
        <v>0</v>
      </c>
      <c r="AS28" s="31">
        <v>0</v>
      </c>
      <c r="AT28" s="33">
        <v>0</v>
      </c>
      <c r="AU28" s="34">
        <f t="shared" ref="AU28:AV28" si="122">SUM(AK28,AM28,AO28,AQ28,AS28)</f>
        <v>16</v>
      </c>
      <c r="AV28" s="35">
        <f t="shared" si="122"/>
        <v>0</v>
      </c>
      <c r="AW28" s="37">
        <f t="shared" ref="AW28:AX28" si="123">SUM(M28,AA28,AI28,AU28)</f>
        <v>54</v>
      </c>
      <c r="AX28" s="38">
        <f t="shared" si="123"/>
        <v>0</v>
      </c>
      <c r="AY28" s="29">
        <f t="shared" si="5"/>
        <v>54</v>
      </c>
    </row>
    <row r="29" spans="1:51" ht="18" x14ac:dyDescent="0.25">
      <c r="A29" s="139"/>
      <c r="B29" s="30" t="s">
        <v>58</v>
      </c>
      <c r="C29" s="31">
        <v>0</v>
      </c>
      <c r="D29" s="32">
        <v>0</v>
      </c>
      <c r="E29" s="31">
        <v>0</v>
      </c>
      <c r="F29" s="32">
        <v>0</v>
      </c>
      <c r="G29" s="31">
        <v>0</v>
      </c>
      <c r="H29" s="32">
        <v>0</v>
      </c>
      <c r="I29" s="31">
        <v>0</v>
      </c>
      <c r="J29" s="32">
        <v>0</v>
      </c>
      <c r="K29" s="39">
        <v>2</v>
      </c>
      <c r="L29" s="33">
        <v>0</v>
      </c>
      <c r="M29" s="40">
        <f t="shared" ref="M29:N29" si="124">SUM(C29,E29,G29,I29,K29)</f>
        <v>2</v>
      </c>
      <c r="N29" s="35">
        <f t="shared" si="124"/>
        <v>0</v>
      </c>
      <c r="O29" s="36">
        <v>2</v>
      </c>
      <c r="P29" s="32">
        <v>0</v>
      </c>
      <c r="Q29" s="63">
        <v>7</v>
      </c>
      <c r="R29" s="64">
        <v>0</v>
      </c>
      <c r="S29" s="31">
        <v>1</v>
      </c>
      <c r="T29" s="32">
        <v>0</v>
      </c>
      <c r="U29" s="31">
        <v>0</v>
      </c>
      <c r="V29" s="32">
        <v>0</v>
      </c>
      <c r="W29" s="31">
        <v>19</v>
      </c>
      <c r="X29" s="32">
        <v>0</v>
      </c>
      <c r="Y29" s="31">
        <v>0</v>
      </c>
      <c r="Z29" s="33">
        <v>0</v>
      </c>
      <c r="AA29" s="65">
        <v>29</v>
      </c>
      <c r="AB29" s="66">
        <v>0</v>
      </c>
      <c r="AC29" s="36">
        <v>5</v>
      </c>
      <c r="AD29" s="32">
        <v>0</v>
      </c>
      <c r="AE29" s="31">
        <v>8</v>
      </c>
      <c r="AF29" s="32">
        <v>0</v>
      </c>
      <c r="AG29" s="31">
        <v>0</v>
      </c>
      <c r="AH29" s="33">
        <v>0</v>
      </c>
      <c r="AI29" s="34">
        <f t="shared" ref="AI29:AJ29" si="125">SUM(AC29,AE29,AG29)</f>
        <v>13</v>
      </c>
      <c r="AJ29" s="35">
        <f t="shared" si="125"/>
        <v>0</v>
      </c>
      <c r="AK29" s="67">
        <v>3</v>
      </c>
      <c r="AL29" s="64">
        <v>0</v>
      </c>
      <c r="AM29" s="63">
        <v>1</v>
      </c>
      <c r="AN29" s="64">
        <v>0</v>
      </c>
      <c r="AO29" s="31">
        <v>7</v>
      </c>
      <c r="AP29" s="32">
        <v>0</v>
      </c>
      <c r="AQ29" s="31">
        <v>0</v>
      </c>
      <c r="AR29" s="32">
        <v>0</v>
      </c>
      <c r="AS29" s="31">
        <v>1</v>
      </c>
      <c r="AT29" s="33">
        <v>0</v>
      </c>
      <c r="AU29" s="34">
        <f t="shared" ref="AU29:AV29" si="126">SUM(AK29,AM29,AO29,AQ29,AS29)</f>
        <v>12</v>
      </c>
      <c r="AV29" s="35">
        <f t="shared" si="126"/>
        <v>0</v>
      </c>
      <c r="AW29" s="37">
        <f t="shared" ref="AW29:AX29" si="127">SUM(M29,AA29,AI29,AU29)</f>
        <v>56</v>
      </c>
      <c r="AX29" s="38">
        <f t="shared" si="127"/>
        <v>0</v>
      </c>
      <c r="AY29" s="29">
        <f t="shared" si="5"/>
        <v>56</v>
      </c>
    </row>
    <row r="30" spans="1:51" ht="18" x14ac:dyDescent="0.25">
      <c r="A30" s="139"/>
      <c r="B30" s="30" t="s">
        <v>59</v>
      </c>
      <c r="C30" s="31">
        <v>0</v>
      </c>
      <c r="D30" s="32">
        <v>0</v>
      </c>
      <c r="E30" s="31">
        <v>0</v>
      </c>
      <c r="F30" s="32">
        <v>0</v>
      </c>
      <c r="G30" s="31">
        <v>0</v>
      </c>
      <c r="H30" s="32">
        <v>0</v>
      </c>
      <c r="I30" s="31">
        <v>0</v>
      </c>
      <c r="J30" s="32">
        <v>0</v>
      </c>
      <c r="K30" s="39">
        <v>1</v>
      </c>
      <c r="L30" s="33">
        <v>0</v>
      </c>
      <c r="M30" s="40">
        <f t="shared" ref="M30:N30" si="128">SUM(C30,E30,G30,I30,K30)</f>
        <v>1</v>
      </c>
      <c r="N30" s="35">
        <f t="shared" si="128"/>
        <v>0</v>
      </c>
      <c r="O30" s="36">
        <v>0</v>
      </c>
      <c r="P30" s="32">
        <v>0</v>
      </c>
      <c r="Q30" s="63">
        <v>5</v>
      </c>
      <c r="R30" s="64">
        <v>0</v>
      </c>
      <c r="S30" s="31">
        <v>0</v>
      </c>
      <c r="T30" s="32">
        <v>0</v>
      </c>
      <c r="U30" s="31">
        <v>0</v>
      </c>
      <c r="V30" s="32">
        <v>0</v>
      </c>
      <c r="W30" s="31">
        <v>0</v>
      </c>
      <c r="X30" s="32">
        <v>0</v>
      </c>
      <c r="Y30" s="31">
        <v>0</v>
      </c>
      <c r="Z30" s="33">
        <v>0</v>
      </c>
      <c r="AA30" s="65">
        <v>5</v>
      </c>
      <c r="AB30" s="66">
        <v>0</v>
      </c>
      <c r="AC30" s="36">
        <v>0</v>
      </c>
      <c r="AD30" s="32">
        <v>0</v>
      </c>
      <c r="AE30" s="31">
        <v>0</v>
      </c>
      <c r="AF30" s="32">
        <v>0</v>
      </c>
      <c r="AG30" s="31">
        <v>0</v>
      </c>
      <c r="AH30" s="33">
        <v>0</v>
      </c>
      <c r="AI30" s="34">
        <f t="shared" ref="AI30:AJ30" si="129">SUM(AC30,AE30,AG30)</f>
        <v>0</v>
      </c>
      <c r="AJ30" s="35">
        <f t="shared" si="129"/>
        <v>0</v>
      </c>
      <c r="AK30" s="36">
        <v>0</v>
      </c>
      <c r="AL30" s="32">
        <v>0</v>
      </c>
      <c r="AM30" s="31">
        <v>0</v>
      </c>
      <c r="AN30" s="32">
        <v>0</v>
      </c>
      <c r="AO30" s="31">
        <v>0</v>
      </c>
      <c r="AP30" s="32">
        <v>0</v>
      </c>
      <c r="AQ30" s="31">
        <v>0</v>
      </c>
      <c r="AR30" s="32">
        <v>0</v>
      </c>
      <c r="AS30" s="31">
        <v>0</v>
      </c>
      <c r="AT30" s="33">
        <v>0</v>
      </c>
      <c r="AU30" s="34">
        <f t="shared" ref="AU30:AV30" si="130">SUM(AK30,AM30,AO30,AQ30,AS30)</f>
        <v>0</v>
      </c>
      <c r="AV30" s="35">
        <f t="shared" si="130"/>
        <v>0</v>
      </c>
      <c r="AW30" s="37">
        <f t="shared" ref="AW30:AX30" si="131">SUM(M30,AA30,AI30,AU30)</f>
        <v>6</v>
      </c>
      <c r="AX30" s="38">
        <f t="shared" si="131"/>
        <v>0</v>
      </c>
      <c r="AY30" s="29">
        <f t="shared" si="5"/>
        <v>6</v>
      </c>
    </row>
    <row r="31" spans="1:51" ht="18" x14ac:dyDescent="0.25">
      <c r="A31" s="139"/>
      <c r="B31" s="30" t="s">
        <v>60</v>
      </c>
      <c r="C31" s="31">
        <v>2</v>
      </c>
      <c r="D31" s="32">
        <v>0</v>
      </c>
      <c r="E31" s="31">
        <v>6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3">
        <v>0</v>
      </c>
      <c r="M31" s="34">
        <f t="shared" ref="M31:N31" si="132">SUM(C31,E31,G31,I31,K31)</f>
        <v>8</v>
      </c>
      <c r="N31" s="35">
        <f t="shared" si="132"/>
        <v>0</v>
      </c>
      <c r="O31" s="36">
        <v>4</v>
      </c>
      <c r="P31" s="32">
        <v>0</v>
      </c>
      <c r="Q31" s="63">
        <v>25</v>
      </c>
      <c r="R31" s="64">
        <v>0</v>
      </c>
      <c r="S31" s="31">
        <v>1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3">
        <v>0</v>
      </c>
      <c r="AA31" s="65">
        <v>30</v>
      </c>
      <c r="AB31" s="66">
        <v>0</v>
      </c>
      <c r="AC31" s="36">
        <v>4</v>
      </c>
      <c r="AD31" s="32">
        <v>0</v>
      </c>
      <c r="AE31" s="31">
        <v>2</v>
      </c>
      <c r="AF31" s="32">
        <v>0</v>
      </c>
      <c r="AG31" s="31">
        <v>3</v>
      </c>
      <c r="AH31" s="33">
        <v>0</v>
      </c>
      <c r="AI31" s="34">
        <f t="shared" ref="AI31:AJ31" si="133">SUM(AC31,AE31,AG31)</f>
        <v>9</v>
      </c>
      <c r="AJ31" s="35">
        <f t="shared" si="133"/>
        <v>0</v>
      </c>
      <c r="AK31" s="36">
        <v>0</v>
      </c>
      <c r="AL31" s="32">
        <v>0</v>
      </c>
      <c r="AM31" s="63">
        <v>5</v>
      </c>
      <c r="AN31" s="64">
        <v>0</v>
      </c>
      <c r="AO31" s="31">
        <v>6</v>
      </c>
      <c r="AP31" s="32">
        <v>0</v>
      </c>
      <c r="AQ31" s="31">
        <v>4</v>
      </c>
      <c r="AR31" s="32">
        <v>0</v>
      </c>
      <c r="AS31" s="31">
        <v>0</v>
      </c>
      <c r="AT31" s="33">
        <v>0</v>
      </c>
      <c r="AU31" s="34">
        <f t="shared" ref="AU31:AV31" si="134">SUM(AK31,AM31,AO31,AQ31,AS31)</f>
        <v>15</v>
      </c>
      <c r="AV31" s="35">
        <f t="shared" si="134"/>
        <v>0</v>
      </c>
      <c r="AW31" s="37">
        <f t="shared" ref="AW31:AX31" si="135">SUM(M31,AA31,AI31,AU31)</f>
        <v>62</v>
      </c>
      <c r="AX31" s="38">
        <f t="shared" si="135"/>
        <v>0</v>
      </c>
      <c r="AY31" s="29">
        <f t="shared" si="5"/>
        <v>62</v>
      </c>
    </row>
    <row r="32" spans="1:51" ht="18" x14ac:dyDescent="0.25">
      <c r="A32" s="139"/>
      <c r="B32" s="30" t="s">
        <v>61</v>
      </c>
      <c r="C32" s="31">
        <v>0</v>
      </c>
      <c r="D32" s="32">
        <v>0</v>
      </c>
      <c r="E32" s="31">
        <v>0</v>
      </c>
      <c r="F32" s="32">
        <v>0</v>
      </c>
      <c r="G32" s="31">
        <v>0</v>
      </c>
      <c r="H32" s="32">
        <v>0</v>
      </c>
      <c r="I32" s="31">
        <v>0</v>
      </c>
      <c r="J32" s="32">
        <v>0</v>
      </c>
      <c r="K32" s="31">
        <v>0</v>
      </c>
      <c r="L32" s="33">
        <v>0</v>
      </c>
      <c r="M32" s="34">
        <f t="shared" ref="M32:N32" si="136">SUM(C32,E32,G32,I32,K32)</f>
        <v>0</v>
      </c>
      <c r="N32" s="35">
        <f t="shared" si="136"/>
        <v>0</v>
      </c>
      <c r="O32" s="36">
        <v>2</v>
      </c>
      <c r="P32" s="32">
        <v>0</v>
      </c>
      <c r="Q32" s="31">
        <v>2</v>
      </c>
      <c r="R32" s="32">
        <v>0</v>
      </c>
      <c r="S32" s="31">
        <v>0</v>
      </c>
      <c r="T32" s="32">
        <v>0</v>
      </c>
      <c r="U32" s="31">
        <v>0</v>
      </c>
      <c r="V32" s="32">
        <v>0</v>
      </c>
      <c r="W32" s="31">
        <v>0</v>
      </c>
      <c r="X32" s="32">
        <v>0</v>
      </c>
      <c r="Y32" s="31">
        <v>0</v>
      </c>
      <c r="Z32" s="33">
        <v>0</v>
      </c>
      <c r="AA32" s="34">
        <f t="shared" ref="AA32:AB32" si="137">SUM(O32,Q32,S32,U32,W32,Y32)</f>
        <v>4</v>
      </c>
      <c r="AB32" s="35">
        <f t="shared" si="137"/>
        <v>0</v>
      </c>
      <c r="AC32" s="36">
        <v>0</v>
      </c>
      <c r="AD32" s="32">
        <v>0</v>
      </c>
      <c r="AE32" s="31">
        <v>0</v>
      </c>
      <c r="AF32" s="32">
        <v>0</v>
      </c>
      <c r="AG32" s="31">
        <v>2</v>
      </c>
      <c r="AH32" s="33">
        <v>0</v>
      </c>
      <c r="AI32" s="34">
        <f t="shared" ref="AI32:AJ32" si="138">SUM(AC32,AE32,AG32)</f>
        <v>2</v>
      </c>
      <c r="AJ32" s="35">
        <f t="shared" si="138"/>
        <v>0</v>
      </c>
      <c r="AK32" s="36">
        <v>0</v>
      </c>
      <c r="AL32" s="32">
        <v>0</v>
      </c>
      <c r="AM32" s="63">
        <v>12</v>
      </c>
      <c r="AN32" s="64">
        <v>0</v>
      </c>
      <c r="AO32" s="31">
        <v>103</v>
      </c>
      <c r="AP32" s="32">
        <v>0</v>
      </c>
      <c r="AQ32" s="31">
        <v>0</v>
      </c>
      <c r="AR32" s="32">
        <v>0</v>
      </c>
      <c r="AS32" s="31">
        <v>0</v>
      </c>
      <c r="AT32" s="33">
        <v>0</v>
      </c>
      <c r="AU32" s="34">
        <f t="shared" ref="AU32:AV32" si="139">SUM(AK32,AM32,AO32,AQ32,AS32)</f>
        <v>115</v>
      </c>
      <c r="AV32" s="35">
        <f t="shared" si="139"/>
        <v>0</v>
      </c>
      <c r="AW32" s="37">
        <f t="shared" ref="AW32:AX32" si="140">SUM(M32,AA32,AI32,AU32)</f>
        <v>121</v>
      </c>
      <c r="AX32" s="38">
        <f t="shared" si="140"/>
        <v>0</v>
      </c>
      <c r="AY32" s="29">
        <f t="shared" si="5"/>
        <v>121</v>
      </c>
    </row>
    <row r="33" spans="1:51" ht="20.25" customHeight="1" x14ac:dyDescent="0.25">
      <c r="A33" s="140"/>
      <c r="B33" s="45" t="s">
        <v>62</v>
      </c>
      <c r="C33" s="46">
        <v>0</v>
      </c>
      <c r="D33" s="47">
        <v>0</v>
      </c>
      <c r="E33" s="46">
        <v>0</v>
      </c>
      <c r="F33" s="47"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8">
        <v>0</v>
      </c>
      <c r="M33" s="49">
        <f t="shared" ref="M33:N33" si="141">SUM(C33,E33,G33,I33,K33)</f>
        <v>0</v>
      </c>
      <c r="N33" s="50">
        <f t="shared" si="141"/>
        <v>0</v>
      </c>
      <c r="O33" s="51">
        <v>0</v>
      </c>
      <c r="P33" s="47">
        <v>0</v>
      </c>
      <c r="Q33" s="68">
        <v>45</v>
      </c>
      <c r="R33" s="69">
        <v>0</v>
      </c>
      <c r="S33" s="46">
        <v>0</v>
      </c>
      <c r="T33" s="47">
        <v>0</v>
      </c>
      <c r="U33" s="46">
        <v>1</v>
      </c>
      <c r="V33" s="47">
        <v>0</v>
      </c>
      <c r="W33" s="46">
        <v>4</v>
      </c>
      <c r="X33" s="47">
        <v>0</v>
      </c>
      <c r="Y33" s="46">
        <v>0</v>
      </c>
      <c r="Z33" s="48">
        <v>0</v>
      </c>
      <c r="AA33" s="70">
        <v>50</v>
      </c>
      <c r="AB33" s="71">
        <v>0</v>
      </c>
      <c r="AC33" s="51">
        <v>1</v>
      </c>
      <c r="AD33" s="47">
        <v>0</v>
      </c>
      <c r="AE33" s="46">
        <v>1</v>
      </c>
      <c r="AF33" s="47">
        <v>0</v>
      </c>
      <c r="AG33" s="46">
        <v>0</v>
      </c>
      <c r="AH33" s="48">
        <v>0</v>
      </c>
      <c r="AI33" s="49">
        <f t="shared" ref="AI33:AJ33" si="142">SUM(AC33,AE33,AG33)</f>
        <v>2</v>
      </c>
      <c r="AJ33" s="50">
        <f t="shared" si="142"/>
        <v>0</v>
      </c>
      <c r="AK33" s="51">
        <v>0</v>
      </c>
      <c r="AL33" s="47">
        <v>0</v>
      </c>
      <c r="AM33" s="46">
        <v>0</v>
      </c>
      <c r="AN33" s="47">
        <v>0</v>
      </c>
      <c r="AO33" s="46">
        <v>1</v>
      </c>
      <c r="AP33" s="47">
        <v>0</v>
      </c>
      <c r="AQ33" s="46">
        <v>0</v>
      </c>
      <c r="AR33" s="47">
        <v>0</v>
      </c>
      <c r="AS33" s="46">
        <v>0</v>
      </c>
      <c r="AT33" s="48">
        <v>0</v>
      </c>
      <c r="AU33" s="49">
        <f t="shared" ref="AU33:AV33" si="143">SUM(AK33,AM33,AO33,AQ33,AS33)</f>
        <v>1</v>
      </c>
      <c r="AV33" s="50">
        <f t="shared" si="143"/>
        <v>0</v>
      </c>
      <c r="AW33" s="52">
        <f t="shared" ref="AW33:AX33" si="144">SUM(M33,AA33,AI33,AU33)</f>
        <v>53</v>
      </c>
      <c r="AX33" s="53">
        <f t="shared" si="144"/>
        <v>0</v>
      </c>
      <c r="AY33" s="29">
        <f t="shared" si="5"/>
        <v>53</v>
      </c>
    </row>
    <row r="34" spans="1:51" ht="18" x14ac:dyDescent="0.25">
      <c r="A34" s="142" t="s">
        <v>63</v>
      </c>
      <c r="B34" s="72" t="s">
        <v>64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5">
        <v>0</v>
      </c>
      <c r="L34" s="57">
        <v>0</v>
      </c>
      <c r="M34" s="58">
        <f t="shared" ref="M34:N34" si="145">SUM(C34,E34,G34,I34,K34)</f>
        <v>0</v>
      </c>
      <c r="N34" s="59">
        <f t="shared" si="145"/>
        <v>0</v>
      </c>
      <c r="O34" s="60">
        <v>0</v>
      </c>
      <c r="P34" s="56">
        <v>0</v>
      </c>
      <c r="Q34" s="55">
        <v>1</v>
      </c>
      <c r="R34" s="56">
        <v>0</v>
      </c>
      <c r="S34" s="55">
        <v>0</v>
      </c>
      <c r="T34" s="56">
        <v>0</v>
      </c>
      <c r="U34" s="55">
        <v>3</v>
      </c>
      <c r="V34" s="56">
        <v>0</v>
      </c>
      <c r="W34" s="73">
        <v>7</v>
      </c>
      <c r="X34" s="74">
        <v>0</v>
      </c>
      <c r="Y34" s="73">
        <v>1</v>
      </c>
      <c r="Z34" s="75">
        <v>0</v>
      </c>
      <c r="AA34" s="76">
        <f t="shared" ref="AA34:AB34" si="146">SUM(O34,Q34,S34,U34,W34,Y34)</f>
        <v>12</v>
      </c>
      <c r="AB34" s="77">
        <f t="shared" si="146"/>
        <v>0</v>
      </c>
      <c r="AC34" s="78">
        <v>1</v>
      </c>
      <c r="AD34" s="74">
        <v>0</v>
      </c>
      <c r="AE34" s="55">
        <v>3</v>
      </c>
      <c r="AF34" s="56">
        <v>0</v>
      </c>
      <c r="AG34" s="73">
        <v>2</v>
      </c>
      <c r="AH34" s="57">
        <v>0</v>
      </c>
      <c r="AI34" s="58">
        <f t="shared" ref="AI34:AJ34" si="147">SUM(AC34,AE34,AG34)</f>
        <v>6</v>
      </c>
      <c r="AJ34" s="59">
        <f t="shared" si="147"/>
        <v>0</v>
      </c>
      <c r="AK34" s="78">
        <v>5</v>
      </c>
      <c r="AL34" s="74">
        <v>0</v>
      </c>
      <c r="AM34" s="31">
        <v>0</v>
      </c>
      <c r="AN34" s="32">
        <v>0</v>
      </c>
      <c r="AO34" s="31">
        <v>0</v>
      </c>
      <c r="AP34" s="32">
        <v>0</v>
      </c>
      <c r="AQ34" s="73">
        <v>2</v>
      </c>
      <c r="AR34" s="74">
        <v>0</v>
      </c>
      <c r="AS34" s="31">
        <v>0</v>
      </c>
      <c r="AT34" s="32">
        <v>0</v>
      </c>
      <c r="AU34" s="58">
        <f t="shared" ref="AU34:AV34" si="148">SUM(AK34,AM34,AO34,AQ34,AS34)</f>
        <v>7</v>
      </c>
      <c r="AV34" s="59">
        <f t="shared" si="148"/>
        <v>0</v>
      </c>
      <c r="AW34" s="61">
        <f t="shared" ref="AW34:AX34" si="149">SUM(M34,AA34,AI34,AU34)</f>
        <v>25</v>
      </c>
      <c r="AX34" s="62">
        <f t="shared" si="149"/>
        <v>0</v>
      </c>
      <c r="AY34" s="29">
        <f t="shared" si="5"/>
        <v>25</v>
      </c>
    </row>
    <row r="35" spans="1:51" ht="18" x14ac:dyDescent="0.25">
      <c r="A35" s="143"/>
      <c r="B35" s="79" t="s">
        <v>65</v>
      </c>
      <c r="C35" s="31">
        <v>0</v>
      </c>
      <c r="D35" s="32">
        <v>0</v>
      </c>
      <c r="E35" s="31">
        <v>0</v>
      </c>
      <c r="F35" s="32">
        <v>0</v>
      </c>
      <c r="G35" s="31">
        <v>0</v>
      </c>
      <c r="H35" s="32">
        <v>0</v>
      </c>
      <c r="I35" s="31">
        <v>0</v>
      </c>
      <c r="J35" s="32">
        <v>0</v>
      </c>
      <c r="K35" s="31">
        <v>0</v>
      </c>
      <c r="L35" s="33">
        <v>0</v>
      </c>
      <c r="M35" s="34">
        <f t="shared" ref="M35:N35" si="150">SUM(C35,E35,G35,I35,K35)</f>
        <v>0</v>
      </c>
      <c r="N35" s="35">
        <f t="shared" si="150"/>
        <v>0</v>
      </c>
      <c r="O35" s="36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1</v>
      </c>
      <c r="V35" s="32">
        <v>0</v>
      </c>
      <c r="W35" s="80">
        <v>0</v>
      </c>
      <c r="X35" s="32">
        <v>0</v>
      </c>
      <c r="Y35" s="63">
        <v>1</v>
      </c>
      <c r="Z35" s="81">
        <v>0</v>
      </c>
      <c r="AA35" s="65">
        <f t="shared" ref="AA35:AB35" si="151">SUM(O35,Q35,S35,U35,W35,Y35)</f>
        <v>2</v>
      </c>
      <c r="AB35" s="66">
        <f t="shared" si="151"/>
        <v>0</v>
      </c>
      <c r="AC35" s="31">
        <v>0</v>
      </c>
      <c r="AD35" s="32">
        <v>0</v>
      </c>
      <c r="AE35" s="31">
        <v>0</v>
      </c>
      <c r="AF35" s="32">
        <v>0</v>
      </c>
      <c r="AG35" s="63">
        <v>1</v>
      </c>
      <c r="AH35" s="33">
        <v>0</v>
      </c>
      <c r="AI35" s="34">
        <f t="shared" ref="AI35:AJ35" si="152">SUM(AC35,AE35,AG35)</f>
        <v>1</v>
      </c>
      <c r="AJ35" s="35">
        <f t="shared" si="152"/>
        <v>0</v>
      </c>
      <c r="AK35" s="31">
        <v>0</v>
      </c>
      <c r="AL35" s="32">
        <v>0</v>
      </c>
      <c r="AM35" s="31">
        <v>0</v>
      </c>
      <c r="AN35" s="32">
        <v>0</v>
      </c>
      <c r="AO35" s="31">
        <v>0</v>
      </c>
      <c r="AP35" s="32">
        <v>0</v>
      </c>
      <c r="AQ35" s="31">
        <v>0</v>
      </c>
      <c r="AR35" s="32">
        <v>0</v>
      </c>
      <c r="AS35" s="31">
        <v>0</v>
      </c>
      <c r="AT35" s="32">
        <v>0</v>
      </c>
      <c r="AU35" s="34">
        <f t="shared" ref="AU35:AV35" si="153">SUM(AK35,AM35,AO35,AQ35,AS35)</f>
        <v>0</v>
      </c>
      <c r="AV35" s="35">
        <f t="shared" si="153"/>
        <v>0</v>
      </c>
      <c r="AW35" s="37">
        <f t="shared" ref="AW35:AX35" si="154">SUM(M35,AA35,AI35,AU35)</f>
        <v>3</v>
      </c>
      <c r="AX35" s="38">
        <f t="shared" si="154"/>
        <v>0</v>
      </c>
      <c r="AY35" s="29">
        <f t="shared" si="5"/>
        <v>3</v>
      </c>
    </row>
    <row r="36" spans="1:51" ht="18" x14ac:dyDescent="0.25">
      <c r="A36" s="143"/>
      <c r="B36" s="79" t="s">
        <v>66</v>
      </c>
      <c r="C36" s="31">
        <v>0</v>
      </c>
      <c r="D36" s="32">
        <v>0</v>
      </c>
      <c r="E36" s="31">
        <v>0</v>
      </c>
      <c r="F36" s="32">
        <v>0</v>
      </c>
      <c r="G36" s="31">
        <v>1</v>
      </c>
      <c r="H36" s="32">
        <v>0</v>
      </c>
      <c r="I36" s="31">
        <v>0</v>
      </c>
      <c r="J36" s="32">
        <v>0</v>
      </c>
      <c r="K36" s="63">
        <v>45</v>
      </c>
      <c r="L36" s="33">
        <v>0</v>
      </c>
      <c r="M36" s="34">
        <f t="shared" ref="M36:N36" si="155">SUM(C36,E36,G36,I36,K36)</f>
        <v>46</v>
      </c>
      <c r="N36" s="35">
        <f t="shared" si="155"/>
        <v>0</v>
      </c>
      <c r="O36" s="36">
        <v>1</v>
      </c>
      <c r="P36" s="32">
        <v>0</v>
      </c>
      <c r="Q36" s="31">
        <v>5</v>
      </c>
      <c r="R36" s="32">
        <v>0</v>
      </c>
      <c r="S36" s="63">
        <v>9</v>
      </c>
      <c r="T36" s="64">
        <v>0</v>
      </c>
      <c r="U36" s="31">
        <v>1</v>
      </c>
      <c r="V36" s="32">
        <v>0</v>
      </c>
      <c r="W36" s="80">
        <v>0</v>
      </c>
      <c r="X36" s="32">
        <v>0</v>
      </c>
      <c r="Y36" s="31">
        <v>0</v>
      </c>
      <c r="Z36" s="33">
        <v>0</v>
      </c>
      <c r="AA36" s="34">
        <f t="shared" ref="AA36:AB36" si="156">SUM(O36,Q36,S36,U36,W36,Y36)</f>
        <v>16</v>
      </c>
      <c r="AB36" s="35">
        <f t="shared" si="156"/>
        <v>0</v>
      </c>
      <c r="AC36" s="67">
        <v>14</v>
      </c>
      <c r="AD36" s="64">
        <v>0</v>
      </c>
      <c r="AE36" s="31">
        <v>4</v>
      </c>
      <c r="AF36" s="32">
        <v>0</v>
      </c>
      <c r="AG36" s="31">
        <v>2</v>
      </c>
      <c r="AH36" s="33">
        <v>0</v>
      </c>
      <c r="AI36" s="34">
        <f t="shared" ref="AI36:AJ36" si="157">SUM(AC36,AE36,AG36)</f>
        <v>20</v>
      </c>
      <c r="AJ36" s="35">
        <f t="shared" si="157"/>
        <v>0</v>
      </c>
      <c r="AK36" s="31">
        <v>0</v>
      </c>
      <c r="AL36" s="32">
        <v>0</v>
      </c>
      <c r="AM36" s="31">
        <v>0</v>
      </c>
      <c r="AN36" s="32">
        <v>0</v>
      </c>
      <c r="AO36" s="31">
        <v>0</v>
      </c>
      <c r="AP36" s="32">
        <v>0</v>
      </c>
      <c r="AQ36" s="31">
        <v>0</v>
      </c>
      <c r="AR36" s="32">
        <v>0</v>
      </c>
      <c r="AS36" s="31">
        <v>0</v>
      </c>
      <c r="AT36" s="32">
        <v>0</v>
      </c>
      <c r="AU36" s="34">
        <f t="shared" ref="AU36:AV36" si="158">SUM(AK36,AM36,AO36,AQ36,AS36)</f>
        <v>0</v>
      </c>
      <c r="AV36" s="35">
        <f t="shared" si="158"/>
        <v>0</v>
      </c>
      <c r="AW36" s="37">
        <f t="shared" ref="AW36:AX36" si="159">SUM(M36,AA36,AI36,AU36)</f>
        <v>82</v>
      </c>
      <c r="AX36" s="38">
        <f t="shared" si="159"/>
        <v>0</v>
      </c>
      <c r="AY36" s="29">
        <f t="shared" si="5"/>
        <v>82</v>
      </c>
    </row>
    <row r="37" spans="1:51" ht="18" x14ac:dyDescent="0.25">
      <c r="A37" s="143"/>
      <c r="B37" s="82" t="s">
        <v>67</v>
      </c>
      <c r="C37" s="83">
        <v>0</v>
      </c>
      <c r="D37" s="84">
        <v>0</v>
      </c>
      <c r="E37" s="83">
        <v>0</v>
      </c>
      <c r="F37" s="84">
        <v>0</v>
      </c>
      <c r="G37" s="83">
        <v>0</v>
      </c>
      <c r="H37" s="84">
        <v>0</v>
      </c>
      <c r="I37" s="83">
        <v>0</v>
      </c>
      <c r="J37" s="84">
        <v>0</v>
      </c>
      <c r="K37" s="83">
        <v>0</v>
      </c>
      <c r="L37" s="85">
        <v>0</v>
      </c>
      <c r="M37" s="86">
        <f t="shared" ref="M37:N37" si="160">SUM(C37,E37,G37,I37,K37)</f>
        <v>0</v>
      </c>
      <c r="N37" s="87">
        <f t="shared" si="160"/>
        <v>0</v>
      </c>
      <c r="O37" s="88">
        <v>0</v>
      </c>
      <c r="P37" s="84">
        <v>0</v>
      </c>
      <c r="Q37" s="83">
        <v>0</v>
      </c>
      <c r="R37" s="84">
        <v>0</v>
      </c>
      <c r="S37" s="83">
        <v>0</v>
      </c>
      <c r="T37" s="84">
        <v>0</v>
      </c>
      <c r="U37" s="83">
        <v>0</v>
      </c>
      <c r="V37" s="84">
        <v>0</v>
      </c>
      <c r="W37" s="89">
        <v>0</v>
      </c>
      <c r="X37" s="84">
        <v>0</v>
      </c>
      <c r="Y37" s="83">
        <v>0</v>
      </c>
      <c r="Z37" s="85">
        <v>0</v>
      </c>
      <c r="AA37" s="86">
        <f t="shared" ref="AA37:AB37" si="161">SUM(O37,Q37,S37,U37,W37,Y37)</f>
        <v>0</v>
      </c>
      <c r="AB37" s="87">
        <f t="shared" si="161"/>
        <v>0</v>
      </c>
      <c r="AC37" s="83">
        <v>0</v>
      </c>
      <c r="AD37" s="84">
        <v>0</v>
      </c>
      <c r="AE37" s="83">
        <v>0</v>
      </c>
      <c r="AF37" s="84">
        <v>0</v>
      </c>
      <c r="AG37" s="83">
        <v>3</v>
      </c>
      <c r="AH37" s="85">
        <v>0</v>
      </c>
      <c r="AI37" s="86">
        <f t="shared" ref="AI37:AJ37" si="162">SUM(AC37,AE37,AG37)</f>
        <v>3</v>
      </c>
      <c r="AJ37" s="87">
        <f t="shared" si="162"/>
        <v>0</v>
      </c>
      <c r="AK37" s="83">
        <v>0</v>
      </c>
      <c r="AL37" s="84">
        <v>0</v>
      </c>
      <c r="AM37" s="83">
        <v>0</v>
      </c>
      <c r="AN37" s="84">
        <v>0</v>
      </c>
      <c r="AO37" s="83">
        <v>0</v>
      </c>
      <c r="AP37" s="84">
        <v>0</v>
      </c>
      <c r="AQ37" s="83">
        <v>0</v>
      </c>
      <c r="AR37" s="84">
        <v>0</v>
      </c>
      <c r="AS37" s="83">
        <v>0</v>
      </c>
      <c r="AT37" s="84">
        <v>0</v>
      </c>
      <c r="AU37" s="86">
        <f t="shared" ref="AU37:AV37" si="163">SUM(AK37,AM37,AO37,AQ37,AS37)</f>
        <v>0</v>
      </c>
      <c r="AV37" s="87">
        <f t="shared" si="163"/>
        <v>0</v>
      </c>
      <c r="AW37" s="90">
        <f t="shared" ref="AW37:AX37" si="164">SUM(M37,AA37,AI37,AU37)</f>
        <v>3</v>
      </c>
      <c r="AX37" s="91">
        <f t="shared" si="164"/>
        <v>0</v>
      </c>
      <c r="AY37" s="92">
        <f t="shared" si="5"/>
        <v>3</v>
      </c>
    </row>
    <row r="38" spans="1:51" ht="18" x14ac:dyDescent="0.25">
      <c r="A38" s="143"/>
      <c r="B38" s="79" t="s">
        <v>68</v>
      </c>
      <c r="C38" s="31">
        <v>0</v>
      </c>
      <c r="D38" s="32">
        <v>0</v>
      </c>
      <c r="E38" s="31">
        <v>0</v>
      </c>
      <c r="F38" s="32">
        <v>0</v>
      </c>
      <c r="G38" s="31">
        <v>0</v>
      </c>
      <c r="H38" s="32">
        <v>0</v>
      </c>
      <c r="I38" s="31">
        <v>0</v>
      </c>
      <c r="J38" s="32">
        <v>0</v>
      </c>
      <c r="K38" s="31">
        <v>0</v>
      </c>
      <c r="L38" s="33">
        <v>0</v>
      </c>
      <c r="M38" s="34">
        <f t="shared" ref="M38:N38" si="165">SUM(C38,E38,G38,I38,K38)</f>
        <v>0</v>
      </c>
      <c r="N38" s="35">
        <f t="shared" si="165"/>
        <v>0</v>
      </c>
      <c r="O38" s="36">
        <v>0</v>
      </c>
      <c r="P38" s="32">
        <v>0</v>
      </c>
      <c r="Q38" s="31">
        <v>0</v>
      </c>
      <c r="R38" s="32">
        <v>0</v>
      </c>
      <c r="S38" s="63">
        <v>1</v>
      </c>
      <c r="T38" s="64">
        <v>0</v>
      </c>
      <c r="U38" s="31">
        <v>0</v>
      </c>
      <c r="V38" s="32">
        <v>0</v>
      </c>
      <c r="W38" s="80">
        <v>0</v>
      </c>
      <c r="X38" s="32">
        <v>0</v>
      </c>
      <c r="Y38" s="31">
        <v>0</v>
      </c>
      <c r="Z38" s="33">
        <v>0</v>
      </c>
      <c r="AA38" s="34">
        <f t="shared" ref="AA38:AB38" si="166">SUM(O38,Q38,S38,U38,W38,Y38)</f>
        <v>1</v>
      </c>
      <c r="AB38" s="35">
        <f t="shared" si="166"/>
        <v>0</v>
      </c>
      <c r="AC38" s="31">
        <v>0</v>
      </c>
      <c r="AD38" s="32">
        <v>0</v>
      </c>
      <c r="AE38" s="31">
        <v>0</v>
      </c>
      <c r="AF38" s="32">
        <v>0</v>
      </c>
      <c r="AG38" s="31">
        <v>3</v>
      </c>
      <c r="AH38" s="33">
        <v>0</v>
      </c>
      <c r="AI38" s="34">
        <f t="shared" ref="AI38:AJ38" si="167">SUM(AC38,AE38,AG38)</f>
        <v>3</v>
      </c>
      <c r="AJ38" s="35">
        <f t="shared" si="167"/>
        <v>0</v>
      </c>
      <c r="AK38" s="31">
        <v>0</v>
      </c>
      <c r="AL38" s="32">
        <v>0</v>
      </c>
      <c r="AM38" s="31">
        <v>0</v>
      </c>
      <c r="AN38" s="32">
        <v>0</v>
      </c>
      <c r="AO38" s="31">
        <v>0</v>
      </c>
      <c r="AP38" s="32">
        <v>0</v>
      </c>
      <c r="AQ38" s="31">
        <v>0</v>
      </c>
      <c r="AR38" s="32">
        <v>0</v>
      </c>
      <c r="AS38" s="31">
        <v>0</v>
      </c>
      <c r="AT38" s="32">
        <v>0</v>
      </c>
      <c r="AU38" s="34">
        <f t="shared" ref="AU38:AV38" si="168">SUM(AK38,AM38,AO38,AQ38,AS38)</f>
        <v>0</v>
      </c>
      <c r="AV38" s="35">
        <f t="shared" si="168"/>
        <v>0</v>
      </c>
      <c r="AW38" s="37">
        <f t="shared" ref="AW38:AX38" si="169">SUM(M38,AA38,AI38,AU38)</f>
        <v>4</v>
      </c>
      <c r="AX38" s="38">
        <f t="shared" si="169"/>
        <v>0</v>
      </c>
      <c r="AY38" s="29">
        <f t="shared" si="5"/>
        <v>4</v>
      </c>
    </row>
    <row r="39" spans="1:51" ht="18" x14ac:dyDescent="0.25">
      <c r="A39" s="143"/>
      <c r="B39" s="79" t="s">
        <v>69</v>
      </c>
      <c r="C39" s="31">
        <v>0</v>
      </c>
      <c r="D39" s="32">
        <v>0</v>
      </c>
      <c r="E39" s="80">
        <v>0</v>
      </c>
      <c r="F39" s="32">
        <v>0</v>
      </c>
      <c r="G39" s="80">
        <v>0</v>
      </c>
      <c r="H39" s="32">
        <v>0</v>
      </c>
      <c r="I39" s="80">
        <v>0</v>
      </c>
      <c r="J39" s="32">
        <v>0</v>
      </c>
      <c r="K39" s="80">
        <v>0</v>
      </c>
      <c r="L39" s="32">
        <v>0</v>
      </c>
      <c r="M39" s="34">
        <f t="shared" ref="M39:N39" si="170">SUM(C39,E39,G39,I39,K39)</f>
        <v>0</v>
      </c>
      <c r="N39" s="35">
        <f t="shared" si="170"/>
        <v>0</v>
      </c>
      <c r="O39" s="80">
        <v>0</v>
      </c>
      <c r="P39" s="32">
        <v>0</v>
      </c>
      <c r="Q39" s="80">
        <v>0</v>
      </c>
      <c r="R39" s="32">
        <v>0</v>
      </c>
      <c r="S39" s="80">
        <v>0</v>
      </c>
      <c r="T39" s="32">
        <v>0</v>
      </c>
      <c r="U39" s="80">
        <v>0</v>
      </c>
      <c r="V39" s="32">
        <v>0</v>
      </c>
      <c r="W39" s="80">
        <v>0</v>
      </c>
      <c r="X39" s="32">
        <v>0</v>
      </c>
      <c r="Y39" s="80">
        <v>0</v>
      </c>
      <c r="Z39" s="32">
        <v>0</v>
      </c>
      <c r="AA39" s="34">
        <f t="shared" ref="AA39:AB39" si="171">SUM(O39,Q39,S39,U39,W39,Y39)</f>
        <v>0</v>
      </c>
      <c r="AB39" s="35">
        <f t="shared" si="171"/>
        <v>0</v>
      </c>
      <c r="AC39" s="31">
        <v>0</v>
      </c>
      <c r="AD39" s="32">
        <v>0</v>
      </c>
      <c r="AE39" s="31">
        <v>0</v>
      </c>
      <c r="AF39" s="32">
        <v>0</v>
      </c>
      <c r="AG39" s="31">
        <v>0</v>
      </c>
      <c r="AH39" s="32">
        <v>0</v>
      </c>
      <c r="AI39" s="34">
        <f t="shared" ref="AI39:AJ39" si="172">SUM(AC39,AE39,AG39)</f>
        <v>0</v>
      </c>
      <c r="AJ39" s="35">
        <f t="shared" si="172"/>
        <v>0</v>
      </c>
      <c r="AK39" s="67">
        <v>1</v>
      </c>
      <c r="AL39" s="64">
        <v>0</v>
      </c>
      <c r="AM39" s="31">
        <v>0</v>
      </c>
      <c r="AN39" s="32">
        <v>0</v>
      </c>
      <c r="AO39" s="31">
        <v>0</v>
      </c>
      <c r="AP39" s="32">
        <v>0</v>
      </c>
      <c r="AQ39" s="63">
        <v>2</v>
      </c>
      <c r="AR39" s="64">
        <v>0</v>
      </c>
      <c r="AS39" s="31">
        <v>0</v>
      </c>
      <c r="AT39" s="32">
        <v>0</v>
      </c>
      <c r="AU39" s="34">
        <f t="shared" ref="AU39:AV39" si="173">SUM(AK39,AM39,AO39,AQ39,AS39)</f>
        <v>3</v>
      </c>
      <c r="AV39" s="35">
        <f t="shared" si="173"/>
        <v>0</v>
      </c>
      <c r="AW39" s="37">
        <f t="shared" ref="AW39:AX39" si="174">SUM(M39,AA39,AI39,AU39)</f>
        <v>3</v>
      </c>
      <c r="AX39" s="38">
        <f t="shared" si="174"/>
        <v>0</v>
      </c>
      <c r="AY39" s="29">
        <f t="shared" si="5"/>
        <v>3</v>
      </c>
    </row>
    <row r="40" spans="1:51" ht="18" x14ac:dyDescent="0.25">
      <c r="A40" s="143"/>
      <c r="B40" s="79" t="s">
        <v>70</v>
      </c>
      <c r="C40" s="31">
        <v>0</v>
      </c>
      <c r="D40" s="32">
        <v>0</v>
      </c>
      <c r="E40" s="80">
        <v>0</v>
      </c>
      <c r="F40" s="32">
        <v>0</v>
      </c>
      <c r="G40" s="80">
        <v>0</v>
      </c>
      <c r="H40" s="32">
        <v>0</v>
      </c>
      <c r="I40" s="80">
        <v>0</v>
      </c>
      <c r="J40" s="32">
        <v>0</v>
      </c>
      <c r="K40" s="80">
        <v>0</v>
      </c>
      <c r="L40" s="32">
        <v>0</v>
      </c>
      <c r="M40" s="34">
        <f t="shared" ref="M40:N40" si="175">SUM(C40,E40,G40,I40,K40)</f>
        <v>0</v>
      </c>
      <c r="N40" s="35">
        <f t="shared" si="175"/>
        <v>0</v>
      </c>
      <c r="O40" s="80">
        <v>0</v>
      </c>
      <c r="P40" s="32">
        <v>0</v>
      </c>
      <c r="Q40" s="80">
        <v>0</v>
      </c>
      <c r="R40" s="32">
        <v>0</v>
      </c>
      <c r="S40" s="80">
        <v>0</v>
      </c>
      <c r="T40" s="32">
        <v>0</v>
      </c>
      <c r="U40" s="80">
        <v>0</v>
      </c>
      <c r="V40" s="32">
        <v>0</v>
      </c>
      <c r="W40" s="80">
        <v>0</v>
      </c>
      <c r="X40" s="32">
        <v>0</v>
      </c>
      <c r="Y40" s="80">
        <v>0</v>
      </c>
      <c r="Z40" s="32">
        <v>0</v>
      </c>
      <c r="AA40" s="34">
        <f t="shared" ref="AA40:AB40" si="176">SUM(O40,Q40,S40,U40,W40,Y40)</f>
        <v>0</v>
      </c>
      <c r="AB40" s="35">
        <f t="shared" si="176"/>
        <v>0</v>
      </c>
      <c r="AC40" s="31">
        <v>0</v>
      </c>
      <c r="AD40" s="32">
        <v>0</v>
      </c>
      <c r="AE40" s="31">
        <v>0</v>
      </c>
      <c r="AF40" s="32">
        <v>0</v>
      </c>
      <c r="AG40" s="31">
        <v>0</v>
      </c>
      <c r="AH40" s="32">
        <v>0</v>
      </c>
      <c r="AI40" s="34">
        <f t="shared" ref="AI40:AJ40" si="177">SUM(AC40,AE40,AG40)</f>
        <v>0</v>
      </c>
      <c r="AJ40" s="35">
        <f t="shared" si="177"/>
        <v>0</v>
      </c>
      <c r="AK40" s="67">
        <v>2</v>
      </c>
      <c r="AL40" s="64">
        <v>0</v>
      </c>
      <c r="AM40" s="31">
        <v>0</v>
      </c>
      <c r="AN40" s="32">
        <v>0</v>
      </c>
      <c r="AO40" s="31">
        <v>0</v>
      </c>
      <c r="AP40" s="32">
        <v>0</v>
      </c>
      <c r="AQ40" s="31">
        <v>0</v>
      </c>
      <c r="AR40" s="32">
        <v>0</v>
      </c>
      <c r="AS40" s="31">
        <v>0</v>
      </c>
      <c r="AT40" s="32">
        <v>0</v>
      </c>
      <c r="AU40" s="34">
        <f t="shared" ref="AU40:AV40" si="178">SUM(AK40,AM40,AO40,AQ40,AS40)</f>
        <v>2</v>
      </c>
      <c r="AV40" s="35">
        <f t="shared" si="178"/>
        <v>0</v>
      </c>
      <c r="AW40" s="37">
        <f t="shared" ref="AW40:AX40" si="179">SUM(M40,AA40,AI40,AU40)</f>
        <v>2</v>
      </c>
      <c r="AX40" s="38">
        <f t="shared" si="179"/>
        <v>0</v>
      </c>
      <c r="AY40" s="29">
        <f t="shared" si="5"/>
        <v>2</v>
      </c>
    </row>
    <row r="41" spans="1:51" ht="18" x14ac:dyDescent="0.25">
      <c r="A41" s="143"/>
      <c r="B41" s="79" t="s">
        <v>71</v>
      </c>
      <c r="C41" s="31">
        <v>0</v>
      </c>
      <c r="D41" s="32">
        <v>0</v>
      </c>
      <c r="E41" s="80">
        <v>0</v>
      </c>
      <c r="F41" s="32">
        <v>0</v>
      </c>
      <c r="G41" s="80">
        <v>0</v>
      </c>
      <c r="H41" s="32">
        <v>0</v>
      </c>
      <c r="I41" s="80">
        <v>0</v>
      </c>
      <c r="J41" s="32">
        <v>0</v>
      </c>
      <c r="K41" s="80">
        <v>0</v>
      </c>
      <c r="L41" s="32">
        <v>0</v>
      </c>
      <c r="M41" s="34">
        <f t="shared" ref="M41:N41" si="180">SUM(C41,E41,G41,I41,K41)</f>
        <v>0</v>
      </c>
      <c r="N41" s="35">
        <f t="shared" si="180"/>
        <v>0</v>
      </c>
      <c r="O41" s="80">
        <v>0</v>
      </c>
      <c r="P41" s="32">
        <v>0</v>
      </c>
      <c r="Q41" s="80">
        <v>0</v>
      </c>
      <c r="R41" s="32">
        <v>0</v>
      </c>
      <c r="S41" s="80">
        <v>0</v>
      </c>
      <c r="T41" s="32">
        <v>0</v>
      </c>
      <c r="U41" s="80">
        <v>0</v>
      </c>
      <c r="V41" s="32">
        <v>0</v>
      </c>
      <c r="W41" s="80">
        <v>0</v>
      </c>
      <c r="X41" s="32">
        <v>0</v>
      </c>
      <c r="Y41" s="80">
        <v>0</v>
      </c>
      <c r="Z41" s="32">
        <v>0</v>
      </c>
      <c r="AA41" s="34">
        <f t="shared" ref="AA41:AB41" si="181">SUM(O41,Q41,S41,U41,W41,Y41)</f>
        <v>0</v>
      </c>
      <c r="AB41" s="35">
        <f t="shared" si="181"/>
        <v>0</v>
      </c>
      <c r="AC41" s="31">
        <v>0</v>
      </c>
      <c r="AD41" s="32">
        <v>0</v>
      </c>
      <c r="AE41" s="31">
        <v>0</v>
      </c>
      <c r="AF41" s="32">
        <v>0</v>
      </c>
      <c r="AG41" s="31">
        <v>0</v>
      </c>
      <c r="AH41" s="32">
        <v>0</v>
      </c>
      <c r="AI41" s="34">
        <f t="shared" ref="AI41:AJ41" si="182">SUM(AC41,AE41,AG41)</f>
        <v>0</v>
      </c>
      <c r="AJ41" s="35">
        <f t="shared" si="182"/>
        <v>0</v>
      </c>
      <c r="AK41" s="67">
        <v>1</v>
      </c>
      <c r="AL41" s="64">
        <v>0</v>
      </c>
      <c r="AM41" s="31">
        <v>0</v>
      </c>
      <c r="AN41" s="32">
        <v>0</v>
      </c>
      <c r="AO41" s="31">
        <v>0</v>
      </c>
      <c r="AP41" s="32">
        <v>0</v>
      </c>
      <c r="AQ41" s="31">
        <v>0</v>
      </c>
      <c r="AR41" s="32">
        <v>0</v>
      </c>
      <c r="AS41" s="31">
        <v>0</v>
      </c>
      <c r="AT41" s="32">
        <v>0</v>
      </c>
      <c r="AU41" s="34">
        <f t="shared" ref="AU41:AV41" si="183">SUM(AK41,AM41,AO41,AQ41,AS41)</f>
        <v>1</v>
      </c>
      <c r="AV41" s="35">
        <f t="shared" si="183"/>
        <v>0</v>
      </c>
      <c r="AW41" s="37">
        <f t="shared" ref="AW41:AX41" si="184">SUM(M41,AA41,AI41,AU41)</f>
        <v>1</v>
      </c>
      <c r="AX41" s="38">
        <f t="shared" si="184"/>
        <v>0</v>
      </c>
      <c r="AY41" s="29">
        <f t="shared" si="5"/>
        <v>1</v>
      </c>
    </row>
    <row r="42" spans="1:51" ht="18" x14ac:dyDescent="0.25">
      <c r="A42" s="143"/>
      <c r="B42" s="79" t="s">
        <v>72</v>
      </c>
      <c r="C42" s="31">
        <v>0</v>
      </c>
      <c r="D42" s="32">
        <v>0</v>
      </c>
      <c r="E42" s="80">
        <v>0</v>
      </c>
      <c r="F42" s="32">
        <v>0</v>
      </c>
      <c r="G42" s="80">
        <v>0</v>
      </c>
      <c r="H42" s="32">
        <v>0</v>
      </c>
      <c r="I42" s="80">
        <v>0</v>
      </c>
      <c r="J42" s="32">
        <v>0</v>
      </c>
      <c r="K42" s="80">
        <v>0</v>
      </c>
      <c r="L42" s="32">
        <v>0</v>
      </c>
      <c r="M42" s="34">
        <f t="shared" ref="M42:N42" si="185">SUM(C42,E42,G42,I42,K42)</f>
        <v>0</v>
      </c>
      <c r="N42" s="35">
        <f t="shared" si="185"/>
        <v>0</v>
      </c>
      <c r="O42" s="80">
        <v>0</v>
      </c>
      <c r="P42" s="32">
        <v>0</v>
      </c>
      <c r="Q42" s="80">
        <v>0</v>
      </c>
      <c r="R42" s="32">
        <v>0</v>
      </c>
      <c r="S42" s="80">
        <v>0</v>
      </c>
      <c r="T42" s="32">
        <v>0</v>
      </c>
      <c r="U42" s="80">
        <v>0</v>
      </c>
      <c r="V42" s="32">
        <v>0</v>
      </c>
      <c r="W42" s="80">
        <v>0</v>
      </c>
      <c r="X42" s="32">
        <v>0</v>
      </c>
      <c r="Y42" s="80">
        <v>0</v>
      </c>
      <c r="Z42" s="32">
        <v>0</v>
      </c>
      <c r="AA42" s="34">
        <f t="shared" ref="AA42:AB42" si="186">SUM(O42,Q42,S42,U42,W42,Y42)</f>
        <v>0</v>
      </c>
      <c r="AB42" s="35">
        <f t="shared" si="186"/>
        <v>0</v>
      </c>
      <c r="AC42" s="31">
        <v>0</v>
      </c>
      <c r="AD42" s="32">
        <v>0</v>
      </c>
      <c r="AE42" s="31">
        <v>0</v>
      </c>
      <c r="AF42" s="32">
        <v>0</v>
      </c>
      <c r="AG42" s="31">
        <v>0</v>
      </c>
      <c r="AH42" s="32">
        <v>0</v>
      </c>
      <c r="AI42" s="34">
        <f t="shared" ref="AI42:AJ42" si="187">SUM(AC42,AE42,AG42)</f>
        <v>0</v>
      </c>
      <c r="AJ42" s="35">
        <f t="shared" si="187"/>
        <v>0</v>
      </c>
      <c r="AK42" s="67">
        <v>1</v>
      </c>
      <c r="AL42" s="64">
        <v>0</v>
      </c>
      <c r="AM42" s="31">
        <v>0</v>
      </c>
      <c r="AN42" s="32">
        <v>0</v>
      </c>
      <c r="AO42" s="31">
        <v>0</v>
      </c>
      <c r="AP42" s="32">
        <v>0</v>
      </c>
      <c r="AQ42" s="31">
        <v>0</v>
      </c>
      <c r="AR42" s="32">
        <v>0</v>
      </c>
      <c r="AS42" s="31">
        <v>0</v>
      </c>
      <c r="AT42" s="32">
        <v>0</v>
      </c>
      <c r="AU42" s="34">
        <f t="shared" ref="AU42:AV42" si="188">SUM(AK42,AM42,AO42,AQ42,AS42)</f>
        <v>1</v>
      </c>
      <c r="AV42" s="35">
        <f t="shared" si="188"/>
        <v>0</v>
      </c>
      <c r="AW42" s="37">
        <f t="shared" ref="AW42:AX42" si="189">SUM(M42,AA42,AI42,AU42)</f>
        <v>1</v>
      </c>
      <c r="AX42" s="38">
        <f t="shared" si="189"/>
        <v>0</v>
      </c>
      <c r="AY42" s="29">
        <f t="shared" si="5"/>
        <v>1</v>
      </c>
    </row>
    <row r="43" spans="1:51" ht="18" x14ac:dyDescent="0.25">
      <c r="A43" s="143"/>
      <c r="B43" s="79" t="s">
        <v>73</v>
      </c>
      <c r="C43" s="31">
        <v>0</v>
      </c>
      <c r="D43" s="32">
        <v>0</v>
      </c>
      <c r="E43" s="80">
        <v>0</v>
      </c>
      <c r="F43" s="32">
        <v>0</v>
      </c>
      <c r="G43" s="80">
        <v>0</v>
      </c>
      <c r="H43" s="32">
        <v>0</v>
      </c>
      <c r="I43" s="80">
        <v>0</v>
      </c>
      <c r="J43" s="32">
        <v>0</v>
      </c>
      <c r="K43" s="80">
        <v>0</v>
      </c>
      <c r="L43" s="32">
        <v>0</v>
      </c>
      <c r="M43" s="34">
        <f t="shared" ref="M43:N43" si="190">SUM(C43,E43,G43,I43,K43)</f>
        <v>0</v>
      </c>
      <c r="N43" s="35">
        <f t="shared" si="190"/>
        <v>0</v>
      </c>
      <c r="O43" s="80">
        <v>0</v>
      </c>
      <c r="P43" s="32">
        <v>0</v>
      </c>
      <c r="Q43" s="80">
        <v>0</v>
      </c>
      <c r="R43" s="32">
        <v>0</v>
      </c>
      <c r="S43" s="80">
        <v>0</v>
      </c>
      <c r="T43" s="32">
        <v>0</v>
      </c>
      <c r="U43" s="80">
        <v>0</v>
      </c>
      <c r="V43" s="32">
        <v>0</v>
      </c>
      <c r="W43" s="80">
        <v>0</v>
      </c>
      <c r="X43" s="32">
        <v>0</v>
      </c>
      <c r="Y43" s="80">
        <v>0</v>
      </c>
      <c r="Z43" s="32">
        <v>0</v>
      </c>
      <c r="AA43" s="34">
        <f t="shared" ref="AA43:AB43" si="191">SUM(O43,Q43,S43,U43,W43,Y43)</f>
        <v>0</v>
      </c>
      <c r="AB43" s="35">
        <f t="shared" si="191"/>
        <v>0</v>
      </c>
      <c r="AC43" s="31">
        <v>0</v>
      </c>
      <c r="AD43" s="32">
        <v>0</v>
      </c>
      <c r="AE43" s="31">
        <v>0</v>
      </c>
      <c r="AF43" s="32">
        <v>0</v>
      </c>
      <c r="AG43" s="31">
        <v>0</v>
      </c>
      <c r="AH43" s="32">
        <v>0</v>
      </c>
      <c r="AI43" s="34">
        <f t="shared" ref="AI43:AJ43" si="192">SUM(AC43,AE43,AG43)</f>
        <v>0</v>
      </c>
      <c r="AJ43" s="35">
        <f t="shared" si="192"/>
        <v>0</v>
      </c>
      <c r="AK43" s="67">
        <v>1</v>
      </c>
      <c r="AL43" s="64">
        <v>0</v>
      </c>
      <c r="AM43" s="31">
        <v>0</v>
      </c>
      <c r="AN43" s="32">
        <v>0</v>
      </c>
      <c r="AO43" s="31">
        <v>0</v>
      </c>
      <c r="AP43" s="32">
        <v>0</v>
      </c>
      <c r="AQ43" s="63">
        <v>1</v>
      </c>
      <c r="AR43" s="64">
        <v>0</v>
      </c>
      <c r="AS43" s="31">
        <v>0</v>
      </c>
      <c r="AT43" s="32">
        <v>0</v>
      </c>
      <c r="AU43" s="34">
        <f t="shared" ref="AU43:AV43" si="193">SUM(AK43,AM43,AO43,AQ43,AS43)</f>
        <v>2</v>
      </c>
      <c r="AV43" s="35">
        <f t="shared" si="193"/>
        <v>0</v>
      </c>
      <c r="AW43" s="37">
        <f t="shared" ref="AW43:AX43" si="194">SUM(M43,AA43,AI43,AU43)</f>
        <v>2</v>
      </c>
      <c r="AX43" s="38">
        <f t="shared" si="194"/>
        <v>0</v>
      </c>
      <c r="AY43" s="29">
        <f t="shared" si="5"/>
        <v>2</v>
      </c>
    </row>
    <row r="44" spans="1:51" ht="18" x14ac:dyDescent="0.25">
      <c r="A44" s="143"/>
      <c r="B44" s="79" t="s">
        <v>74</v>
      </c>
      <c r="C44" s="31">
        <v>0</v>
      </c>
      <c r="D44" s="32">
        <v>0</v>
      </c>
      <c r="E44" s="31">
        <v>0</v>
      </c>
      <c r="F44" s="32">
        <v>0</v>
      </c>
      <c r="G44" s="31">
        <v>0</v>
      </c>
      <c r="H44" s="32">
        <v>0</v>
      </c>
      <c r="I44" s="31">
        <v>0</v>
      </c>
      <c r="J44" s="32">
        <v>0</v>
      </c>
      <c r="K44" s="31">
        <v>0</v>
      </c>
      <c r="L44" s="33">
        <v>0</v>
      </c>
      <c r="M44" s="34">
        <f t="shared" ref="M44:N44" si="195">SUM(C44,E44,G44,I44,K44)</f>
        <v>0</v>
      </c>
      <c r="N44" s="35">
        <f t="shared" si="195"/>
        <v>0</v>
      </c>
      <c r="O44" s="36">
        <v>0</v>
      </c>
      <c r="P44" s="32">
        <v>0</v>
      </c>
      <c r="Q44" s="31">
        <v>0</v>
      </c>
      <c r="R44" s="32">
        <v>0</v>
      </c>
      <c r="S44" s="31">
        <v>0</v>
      </c>
      <c r="T44" s="32">
        <v>0</v>
      </c>
      <c r="U44" s="31">
        <v>0</v>
      </c>
      <c r="V44" s="32">
        <v>0</v>
      </c>
      <c r="W44" s="63">
        <v>2</v>
      </c>
      <c r="X44" s="64">
        <v>0</v>
      </c>
      <c r="Y44" s="31">
        <v>0</v>
      </c>
      <c r="Z44" s="33">
        <v>0</v>
      </c>
      <c r="AA44" s="34">
        <f t="shared" ref="AA44:AB44" si="196">SUM(O44,Q44,S44,U44,W44,Y44)</f>
        <v>2</v>
      </c>
      <c r="AB44" s="35">
        <f t="shared" si="196"/>
        <v>0</v>
      </c>
      <c r="AC44" s="31">
        <v>0</v>
      </c>
      <c r="AD44" s="32">
        <v>0</v>
      </c>
      <c r="AE44" s="31">
        <v>0</v>
      </c>
      <c r="AF44" s="32">
        <v>0</v>
      </c>
      <c r="AG44" s="31">
        <v>1</v>
      </c>
      <c r="AH44" s="33">
        <v>0</v>
      </c>
      <c r="AI44" s="34">
        <f t="shared" ref="AI44:AJ44" si="197">SUM(AC44,AE44,AG44)</f>
        <v>1</v>
      </c>
      <c r="AJ44" s="35">
        <f t="shared" si="197"/>
        <v>0</v>
      </c>
      <c r="AK44" s="31">
        <v>0</v>
      </c>
      <c r="AL44" s="32">
        <v>0</v>
      </c>
      <c r="AM44" s="31">
        <v>0</v>
      </c>
      <c r="AN44" s="32">
        <v>0</v>
      </c>
      <c r="AO44" s="31">
        <v>0</v>
      </c>
      <c r="AP44" s="32">
        <v>0</v>
      </c>
      <c r="AQ44" s="31">
        <v>0</v>
      </c>
      <c r="AR44" s="32">
        <v>0</v>
      </c>
      <c r="AS44" s="31">
        <v>0</v>
      </c>
      <c r="AT44" s="32">
        <v>0</v>
      </c>
      <c r="AU44" s="34">
        <f t="shared" ref="AU44:AV44" si="198">SUM(AK44,AM44,AO44,AQ44,AS44)</f>
        <v>0</v>
      </c>
      <c r="AV44" s="35">
        <f t="shared" si="198"/>
        <v>0</v>
      </c>
      <c r="AW44" s="37">
        <f t="shared" ref="AW44:AX44" si="199">SUM(M44,AA44,AI44,AU44)</f>
        <v>3</v>
      </c>
      <c r="AX44" s="38">
        <f t="shared" si="199"/>
        <v>0</v>
      </c>
      <c r="AY44" s="29">
        <f t="shared" si="5"/>
        <v>3</v>
      </c>
    </row>
    <row r="45" spans="1:51" ht="18" x14ac:dyDescent="0.25">
      <c r="A45" s="143"/>
      <c r="B45" s="79" t="s">
        <v>75</v>
      </c>
      <c r="C45" s="31">
        <v>0</v>
      </c>
      <c r="D45" s="32">
        <v>0</v>
      </c>
      <c r="E45" s="31">
        <v>0</v>
      </c>
      <c r="F45" s="32">
        <v>0</v>
      </c>
      <c r="G45" s="31">
        <v>0</v>
      </c>
      <c r="H45" s="32">
        <v>0</v>
      </c>
      <c r="I45" s="31">
        <v>0</v>
      </c>
      <c r="J45" s="32">
        <v>0</v>
      </c>
      <c r="K45" s="31">
        <v>0</v>
      </c>
      <c r="L45" s="33">
        <v>0</v>
      </c>
      <c r="M45" s="34">
        <f t="shared" ref="M45:N45" si="200">SUM(C45,E45,G45,I45,K45)</f>
        <v>0</v>
      </c>
      <c r="N45" s="35">
        <f t="shared" si="200"/>
        <v>0</v>
      </c>
      <c r="O45" s="36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0</v>
      </c>
      <c r="V45" s="32">
        <v>0</v>
      </c>
      <c r="W45" s="80">
        <v>0</v>
      </c>
      <c r="X45" s="32">
        <v>0</v>
      </c>
      <c r="Y45" s="31">
        <v>0</v>
      </c>
      <c r="Z45" s="33">
        <v>0</v>
      </c>
      <c r="AA45" s="34">
        <f t="shared" ref="AA45:AB45" si="201">SUM(O45,Q45,S45,U45,W45,Y45)</f>
        <v>0</v>
      </c>
      <c r="AB45" s="35">
        <f t="shared" si="201"/>
        <v>0</v>
      </c>
      <c r="AC45" s="31">
        <v>0</v>
      </c>
      <c r="AD45" s="32">
        <v>0</v>
      </c>
      <c r="AE45" s="31">
        <v>0</v>
      </c>
      <c r="AF45" s="32">
        <v>0</v>
      </c>
      <c r="AG45" s="31">
        <v>1</v>
      </c>
      <c r="AH45" s="33">
        <v>0</v>
      </c>
      <c r="AI45" s="34">
        <f t="shared" ref="AI45:AJ45" si="202">SUM(AC45,AE45,AG45)</f>
        <v>1</v>
      </c>
      <c r="AJ45" s="35">
        <f t="shared" si="202"/>
        <v>0</v>
      </c>
      <c r="AK45" s="31">
        <v>0</v>
      </c>
      <c r="AL45" s="32">
        <v>0</v>
      </c>
      <c r="AM45" s="31">
        <v>0</v>
      </c>
      <c r="AN45" s="32">
        <v>0</v>
      </c>
      <c r="AO45" s="31">
        <v>0</v>
      </c>
      <c r="AP45" s="32">
        <v>0</v>
      </c>
      <c r="AQ45" s="31">
        <v>0</v>
      </c>
      <c r="AR45" s="32">
        <v>0</v>
      </c>
      <c r="AS45" s="31">
        <v>0</v>
      </c>
      <c r="AT45" s="32">
        <v>0</v>
      </c>
      <c r="AU45" s="34">
        <f t="shared" ref="AU45:AV45" si="203">SUM(AK45,AM45,AO45,AQ45,AS45)</f>
        <v>0</v>
      </c>
      <c r="AV45" s="35">
        <f t="shared" si="203"/>
        <v>0</v>
      </c>
      <c r="AW45" s="37">
        <f t="shared" ref="AW45:AX45" si="204">SUM(M45,AA45,AI45,AU45)</f>
        <v>1</v>
      </c>
      <c r="AX45" s="38">
        <f t="shared" si="204"/>
        <v>0</v>
      </c>
      <c r="AY45" s="29">
        <f t="shared" si="5"/>
        <v>1</v>
      </c>
    </row>
    <row r="46" spans="1:51" ht="18" x14ac:dyDescent="0.25">
      <c r="A46" s="143"/>
      <c r="B46" s="82" t="s">
        <v>76</v>
      </c>
      <c r="C46" s="83">
        <v>0</v>
      </c>
      <c r="D46" s="84">
        <v>0</v>
      </c>
      <c r="E46" s="83">
        <v>0</v>
      </c>
      <c r="F46" s="84">
        <v>0</v>
      </c>
      <c r="G46" s="83">
        <v>0</v>
      </c>
      <c r="H46" s="84">
        <v>0</v>
      </c>
      <c r="I46" s="83">
        <v>0</v>
      </c>
      <c r="J46" s="84">
        <v>0</v>
      </c>
      <c r="K46" s="83">
        <v>0</v>
      </c>
      <c r="L46" s="85">
        <v>0</v>
      </c>
      <c r="M46" s="86">
        <f t="shared" ref="M46:N46" si="205">SUM(C46,E46,G46,I46,K46)</f>
        <v>0</v>
      </c>
      <c r="N46" s="87">
        <f t="shared" si="205"/>
        <v>0</v>
      </c>
      <c r="O46" s="88">
        <v>2</v>
      </c>
      <c r="P46" s="84">
        <v>0</v>
      </c>
      <c r="Q46" s="83">
        <v>0</v>
      </c>
      <c r="R46" s="84">
        <v>0</v>
      </c>
      <c r="S46" s="83">
        <v>0</v>
      </c>
      <c r="T46" s="84">
        <v>0</v>
      </c>
      <c r="U46" s="83">
        <v>0</v>
      </c>
      <c r="V46" s="84">
        <v>0</v>
      </c>
      <c r="W46" s="89">
        <v>0</v>
      </c>
      <c r="X46" s="84">
        <v>0</v>
      </c>
      <c r="Y46" s="83">
        <v>0</v>
      </c>
      <c r="Z46" s="85">
        <v>0</v>
      </c>
      <c r="AA46" s="86">
        <f t="shared" ref="AA46:AB46" si="206">SUM(O46,Q46,S46,U46,W46,Y46)</f>
        <v>2</v>
      </c>
      <c r="AB46" s="87">
        <f t="shared" si="206"/>
        <v>0</v>
      </c>
      <c r="AC46" s="83">
        <v>0</v>
      </c>
      <c r="AD46" s="84">
        <v>0</v>
      </c>
      <c r="AE46" s="83">
        <v>0</v>
      </c>
      <c r="AF46" s="84">
        <v>0</v>
      </c>
      <c r="AG46" s="83">
        <v>0</v>
      </c>
      <c r="AH46" s="85">
        <v>0</v>
      </c>
      <c r="AI46" s="86">
        <f t="shared" ref="AI46:AJ46" si="207">SUM(AC46,AE46,AG46)</f>
        <v>0</v>
      </c>
      <c r="AJ46" s="87">
        <f t="shared" si="207"/>
        <v>0</v>
      </c>
      <c r="AK46" s="83">
        <v>0</v>
      </c>
      <c r="AL46" s="84">
        <v>0</v>
      </c>
      <c r="AM46" s="83">
        <v>0</v>
      </c>
      <c r="AN46" s="84">
        <v>0</v>
      </c>
      <c r="AO46" s="83">
        <v>0</v>
      </c>
      <c r="AP46" s="84">
        <v>0</v>
      </c>
      <c r="AQ46" s="83">
        <v>0</v>
      </c>
      <c r="AR46" s="84">
        <v>0</v>
      </c>
      <c r="AS46" s="83">
        <v>0</v>
      </c>
      <c r="AT46" s="84">
        <v>0</v>
      </c>
      <c r="AU46" s="86">
        <f t="shared" ref="AU46:AV46" si="208">SUM(AK46,AM46,AO46,AQ46,AS46)</f>
        <v>0</v>
      </c>
      <c r="AV46" s="87">
        <f t="shared" si="208"/>
        <v>0</v>
      </c>
      <c r="AW46" s="90">
        <f t="shared" ref="AW46:AX46" si="209">SUM(M46,AA46,AI46,AU46)</f>
        <v>2</v>
      </c>
      <c r="AX46" s="91">
        <f t="shared" si="209"/>
        <v>0</v>
      </c>
      <c r="AY46" s="92">
        <f t="shared" si="5"/>
        <v>2</v>
      </c>
    </row>
    <row r="47" spans="1:51" ht="18" x14ac:dyDescent="0.25">
      <c r="A47" s="143"/>
      <c r="B47" s="79" t="s">
        <v>77</v>
      </c>
      <c r="C47" s="31">
        <v>0</v>
      </c>
      <c r="D47" s="32">
        <v>0</v>
      </c>
      <c r="E47" s="31">
        <v>0</v>
      </c>
      <c r="F47" s="32">
        <v>0</v>
      </c>
      <c r="G47" s="31">
        <v>0</v>
      </c>
      <c r="H47" s="32">
        <v>0</v>
      </c>
      <c r="I47" s="31">
        <v>0</v>
      </c>
      <c r="J47" s="32">
        <v>0</v>
      </c>
      <c r="K47" s="31">
        <v>0</v>
      </c>
      <c r="L47" s="33">
        <v>0</v>
      </c>
      <c r="M47" s="34">
        <f t="shared" ref="M47:N47" si="210">SUM(C47,E47,G47,I47,K47)</f>
        <v>0</v>
      </c>
      <c r="N47" s="35">
        <f t="shared" si="210"/>
        <v>0</v>
      </c>
      <c r="O47" s="36">
        <v>0</v>
      </c>
      <c r="P47" s="32">
        <v>0</v>
      </c>
      <c r="Q47" s="31">
        <v>0</v>
      </c>
      <c r="R47" s="32">
        <v>0</v>
      </c>
      <c r="S47" s="31">
        <v>0</v>
      </c>
      <c r="T47" s="32">
        <v>0</v>
      </c>
      <c r="U47" s="31">
        <v>0</v>
      </c>
      <c r="V47" s="32">
        <v>0</v>
      </c>
      <c r="W47" s="80">
        <v>0</v>
      </c>
      <c r="X47" s="32">
        <v>0</v>
      </c>
      <c r="Y47" s="31">
        <v>0</v>
      </c>
      <c r="Z47" s="33">
        <v>0</v>
      </c>
      <c r="AA47" s="34">
        <f t="shared" ref="AA47:AB47" si="211">SUM(O47,Q47,S47,U47,W47,Y47)</f>
        <v>0</v>
      </c>
      <c r="AB47" s="35">
        <f t="shared" si="211"/>
        <v>0</v>
      </c>
      <c r="AC47" s="31">
        <v>0</v>
      </c>
      <c r="AD47" s="32">
        <v>0</v>
      </c>
      <c r="AE47" s="31">
        <v>0</v>
      </c>
      <c r="AF47" s="32">
        <v>0</v>
      </c>
      <c r="AG47" s="31">
        <v>1</v>
      </c>
      <c r="AH47" s="33">
        <v>0</v>
      </c>
      <c r="AI47" s="34">
        <f t="shared" ref="AI47:AJ47" si="212">SUM(AC47,AE47,AG47)</f>
        <v>1</v>
      </c>
      <c r="AJ47" s="35">
        <f t="shared" si="212"/>
        <v>0</v>
      </c>
      <c r="AK47" s="31">
        <v>0</v>
      </c>
      <c r="AL47" s="32">
        <v>0</v>
      </c>
      <c r="AM47" s="31">
        <v>0</v>
      </c>
      <c r="AN47" s="32">
        <v>0</v>
      </c>
      <c r="AO47" s="31">
        <v>0</v>
      </c>
      <c r="AP47" s="32">
        <v>0</v>
      </c>
      <c r="AQ47" s="31">
        <v>0</v>
      </c>
      <c r="AR47" s="32">
        <v>0</v>
      </c>
      <c r="AS47" s="31">
        <v>0</v>
      </c>
      <c r="AT47" s="32">
        <v>0</v>
      </c>
      <c r="AU47" s="34">
        <f t="shared" ref="AU47:AV47" si="213">SUM(AK47,AM47,AO47,AQ47,AS47)</f>
        <v>0</v>
      </c>
      <c r="AV47" s="35">
        <f t="shared" si="213"/>
        <v>0</v>
      </c>
      <c r="AW47" s="37">
        <f t="shared" ref="AW47:AX47" si="214">SUM(M47,AA47,AI47,AU47)</f>
        <v>1</v>
      </c>
      <c r="AX47" s="38">
        <f t="shared" si="214"/>
        <v>0</v>
      </c>
      <c r="AY47" s="29">
        <f t="shared" si="5"/>
        <v>1</v>
      </c>
    </row>
    <row r="48" spans="1:51" ht="18" x14ac:dyDescent="0.25">
      <c r="A48" s="143"/>
      <c r="B48" s="93" t="s">
        <v>78</v>
      </c>
      <c r="C48" s="31">
        <v>0</v>
      </c>
      <c r="D48" s="32">
        <v>0</v>
      </c>
      <c r="E48" s="31">
        <v>0</v>
      </c>
      <c r="F48" s="32">
        <v>0</v>
      </c>
      <c r="G48" s="31">
        <v>0</v>
      </c>
      <c r="H48" s="32">
        <v>0</v>
      </c>
      <c r="I48" s="31">
        <v>0</v>
      </c>
      <c r="J48" s="32">
        <v>0</v>
      </c>
      <c r="K48" s="31">
        <v>0</v>
      </c>
      <c r="L48" s="32">
        <v>0</v>
      </c>
      <c r="M48" s="34">
        <f t="shared" ref="M48:N48" si="215">SUM(C48,E48,G48,I48,K48)</f>
        <v>0</v>
      </c>
      <c r="N48" s="35">
        <f t="shared" si="215"/>
        <v>0</v>
      </c>
      <c r="O48" s="36">
        <v>0</v>
      </c>
      <c r="P48" s="32">
        <v>0</v>
      </c>
      <c r="Q48" s="31">
        <v>0</v>
      </c>
      <c r="R48" s="32">
        <v>0</v>
      </c>
      <c r="S48" s="31">
        <v>0</v>
      </c>
      <c r="T48" s="32">
        <v>0</v>
      </c>
      <c r="U48" s="31">
        <v>0</v>
      </c>
      <c r="V48" s="32">
        <v>0</v>
      </c>
      <c r="W48" s="80">
        <v>0</v>
      </c>
      <c r="X48" s="32">
        <v>0</v>
      </c>
      <c r="Y48" s="31">
        <v>0</v>
      </c>
      <c r="Z48" s="33">
        <v>0</v>
      </c>
      <c r="AA48" s="34">
        <f t="shared" ref="AA48:AB48" si="216">SUM(O48,Q48,S48,U48,W48,Y48)</f>
        <v>0</v>
      </c>
      <c r="AB48" s="35">
        <f t="shared" si="216"/>
        <v>0</v>
      </c>
      <c r="AC48" s="31">
        <v>0</v>
      </c>
      <c r="AD48" s="32">
        <v>0</v>
      </c>
      <c r="AE48" s="31">
        <v>0</v>
      </c>
      <c r="AF48" s="32">
        <v>0</v>
      </c>
      <c r="AG48" s="80">
        <v>0</v>
      </c>
      <c r="AH48" s="33">
        <v>0</v>
      </c>
      <c r="AI48" s="34">
        <f t="shared" ref="AI48:AJ48" si="217">SUM(AC48,AE48,AG48)</f>
        <v>0</v>
      </c>
      <c r="AJ48" s="35">
        <f t="shared" si="217"/>
        <v>0</v>
      </c>
      <c r="AK48" s="31">
        <v>0</v>
      </c>
      <c r="AL48" s="32">
        <v>0</v>
      </c>
      <c r="AM48" s="31">
        <v>0</v>
      </c>
      <c r="AN48" s="32">
        <v>0</v>
      </c>
      <c r="AO48" s="31">
        <v>0</v>
      </c>
      <c r="AP48" s="32">
        <v>0</v>
      </c>
      <c r="AQ48" s="31">
        <v>0</v>
      </c>
      <c r="AR48" s="32">
        <v>0</v>
      </c>
      <c r="AS48" s="31">
        <v>0</v>
      </c>
      <c r="AT48" s="32">
        <v>0</v>
      </c>
      <c r="AU48" s="34">
        <f t="shared" ref="AU48:AV48" si="218">SUM(AK48,AM48,AO48,AQ48,AS48)</f>
        <v>0</v>
      </c>
      <c r="AV48" s="35">
        <f t="shared" si="218"/>
        <v>0</v>
      </c>
      <c r="AW48" s="37">
        <f t="shared" ref="AW48:AX48" si="219">SUM(M48,AA48,AI48,AU48)</f>
        <v>0</v>
      </c>
      <c r="AX48" s="38">
        <f t="shared" si="219"/>
        <v>0</v>
      </c>
      <c r="AY48" s="29">
        <f t="shared" si="5"/>
        <v>0</v>
      </c>
    </row>
    <row r="49" spans="1:51" ht="18" x14ac:dyDescent="0.25">
      <c r="A49" s="143"/>
      <c r="B49" s="93" t="s">
        <v>79</v>
      </c>
      <c r="C49" s="80">
        <v>0</v>
      </c>
      <c r="D49" s="32">
        <v>0</v>
      </c>
      <c r="E49" s="80">
        <v>0</v>
      </c>
      <c r="F49" s="32">
        <v>0</v>
      </c>
      <c r="G49" s="80">
        <v>0</v>
      </c>
      <c r="H49" s="32">
        <v>0</v>
      </c>
      <c r="I49" s="80">
        <v>0</v>
      </c>
      <c r="J49" s="32">
        <v>0</v>
      </c>
      <c r="K49" s="63">
        <v>0</v>
      </c>
      <c r="L49" s="33">
        <v>0</v>
      </c>
      <c r="M49" s="34">
        <f t="shared" ref="M49:N49" si="220">SUM(C49,E49,G49,I49,K49)</f>
        <v>0</v>
      </c>
      <c r="N49" s="35">
        <f t="shared" si="220"/>
        <v>0</v>
      </c>
      <c r="O49" s="94">
        <v>0</v>
      </c>
      <c r="P49" s="32">
        <v>0</v>
      </c>
      <c r="Q49" s="80">
        <v>0</v>
      </c>
      <c r="R49" s="32">
        <v>0</v>
      </c>
      <c r="S49" s="80">
        <v>0</v>
      </c>
      <c r="T49" s="32">
        <v>0</v>
      </c>
      <c r="U49" s="80">
        <v>0</v>
      </c>
      <c r="V49" s="32">
        <v>0</v>
      </c>
      <c r="W49" s="80">
        <v>0</v>
      </c>
      <c r="X49" s="32">
        <v>0</v>
      </c>
      <c r="Y49" s="80">
        <v>0</v>
      </c>
      <c r="Z49" s="33">
        <v>0</v>
      </c>
      <c r="AA49" s="34">
        <f t="shared" ref="AA49:AB49" si="221">SUM(O49,Q49,S49,U49,W49,Y49)</f>
        <v>0</v>
      </c>
      <c r="AB49" s="35">
        <f t="shared" si="221"/>
        <v>0</v>
      </c>
      <c r="AC49" s="67">
        <v>1</v>
      </c>
      <c r="AD49" s="64">
        <v>0</v>
      </c>
      <c r="AE49" s="63">
        <v>1</v>
      </c>
      <c r="AF49" s="32">
        <v>0</v>
      </c>
      <c r="AG49" s="80">
        <v>0</v>
      </c>
      <c r="AH49" s="33">
        <v>0</v>
      </c>
      <c r="AI49" s="34">
        <f t="shared" ref="AI49:AJ49" si="222">SUM(AC49,AE49,AG49)</f>
        <v>2</v>
      </c>
      <c r="AJ49" s="35">
        <f t="shared" si="222"/>
        <v>0</v>
      </c>
      <c r="AK49" s="31">
        <v>0</v>
      </c>
      <c r="AL49" s="32">
        <v>0</v>
      </c>
      <c r="AM49" s="31">
        <v>0</v>
      </c>
      <c r="AN49" s="32">
        <v>0</v>
      </c>
      <c r="AO49" s="31">
        <v>0</v>
      </c>
      <c r="AP49" s="32">
        <v>0</v>
      </c>
      <c r="AQ49" s="31">
        <v>0</v>
      </c>
      <c r="AR49" s="32">
        <v>0</v>
      </c>
      <c r="AS49" s="31">
        <v>0</v>
      </c>
      <c r="AT49" s="32">
        <v>0</v>
      </c>
      <c r="AU49" s="65">
        <f t="shared" ref="AU49:AV49" si="223">SUM(AK49,AM49,AO49,AQ49,AS49)</f>
        <v>0</v>
      </c>
      <c r="AV49" s="35">
        <f t="shared" si="223"/>
        <v>0</v>
      </c>
      <c r="AW49" s="95">
        <f t="shared" ref="AW49:AX49" si="224">SUM(M49,AA49,AI49,AU49)</f>
        <v>2</v>
      </c>
      <c r="AX49" s="38">
        <f t="shared" si="224"/>
        <v>0</v>
      </c>
      <c r="AY49" s="29">
        <f t="shared" si="5"/>
        <v>2</v>
      </c>
    </row>
    <row r="50" spans="1:51" ht="18" x14ac:dyDescent="0.25">
      <c r="A50" s="143"/>
      <c r="B50" s="93" t="s">
        <v>80</v>
      </c>
      <c r="C50" s="80">
        <v>0</v>
      </c>
      <c r="D50" s="32">
        <v>0</v>
      </c>
      <c r="E50" s="80">
        <v>0</v>
      </c>
      <c r="F50" s="32">
        <v>0</v>
      </c>
      <c r="G50" s="80">
        <v>0</v>
      </c>
      <c r="H50" s="32">
        <v>0</v>
      </c>
      <c r="I50" s="80">
        <v>0</v>
      </c>
      <c r="J50" s="32">
        <v>0</v>
      </c>
      <c r="K50" s="63">
        <v>2</v>
      </c>
      <c r="L50" s="33">
        <v>0</v>
      </c>
      <c r="M50" s="34">
        <f t="shared" ref="M50:N50" si="225">SUM(C50,E50,G50,I50,K50)</f>
        <v>2</v>
      </c>
      <c r="N50" s="35">
        <f t="shared" si="225"/>
        <v>0</v>
      </c>
      <c r="O50" s="94">
        <v>0</v>
      </c>
      <c r="P50" s="32">
        <v>0</v>
      </c>
      <c r="Q50" s="80">
        <v>0</v>
      </c>
      <c r="R50" s="32">
        <v>0</v>
      </c>
      <c r="S50" s="80">
        <v>0</v>
      </c>
      <c r="T50" s="32">
        <v>0</v>
      </c>
      <c r="U50" s="80">
        <v>0</v>
      </c>
      <c r="V50" s="32">
        <v>0</v>
      </c>
      <c r="W50" s="80">
        <v>0</v>
      </c>
      <c r="X50" s="32">
        <v>0</v>
      </c>
      <c r="Y50" s="80">
        <v>0</v>
      </c>
      <c r="Z50" s="33">
        <v>0</v>
      </c>
      <c r="AA50" s="34">
        <f t="shared" ref="AA50:AB50" si="226">SUM(O50,Q50,S50,U50,W50,Y50)</f>
        <v>0</v>
      </c>
      <c r="AB50" s="35">
        <f t="shared" si="226"/>
        <v>0</v>
      </c>
      <c r="AC50" s="67">
        <v>1</v>
      </c>
      <c r="AD50" s="64">
        <v>0</v>
      </c>
      <c r="AE50" s="80">
        <v>0</v>
      </c>
      <c r="AF50" s="32">
        <v>0</v>
      </c>
      <c r="AG50" s="80">
        <v>0</v>
      </c>
      <c r="AH50" s="33">
        <v>0</v>
      </c>
      <c r="AI50" s="34">
        <f t="shared" ref="AI50:AJ50" si="227">SUM(AC50,AE50,AG50)</f>
        <v>1</v>
      </c>
      <c r="AJ50" s="35">
        <f t="shared" si="227"/>
        <v>0</v>
      </c>
      <c r="AK50" s="31">
        <v>0</v>
      </c>
      <c r="AL50" s="32">
        <v>0</v>
      </c>
      <c r="AM50" s="31">
        <v>0</v>
      </c>
      <c r="AN50" s="32">
        <v>0</v>
      </c>
      <c r="AO50" s="31">
        <v>0</v>
      </c>
      <c r="AP50" s="32">
        <v>0</v>
      </c>
      <c r="AQ50" s="31">
        <v>0</v>
      </c>
      <c r="AR50" s="32">
        <v>0</v>
      </c>
      <c r="AS50" s="31">
        <v>0</v>
      </c>
      <c r="AT50" s="32">
        <v>0</v>
      </c>
      <c r="AU50" s="65">
        <f t="shared" ref="AU50:AV50" si="228">SUM(AK50,AM50,AO50,AQ50,AS50)</f>
        <v>0</v>
      </c>
      <c r="AV50" s="35">
        <f t="shared" si="228"/>
        <v>0</v>
      </c>
      <c r="AW50" s="95">
        <f t="shared" ref="AW50:AX50" si="229">SUM(M50,AA50,AI50,AU50)</f>
        <v>3</v>
      </c>
      <c r="AX50" s="38">
        <f t="shared" si="229"/>
        <v>0</v>
      </c>
      <c r="AY50" s="29">
        <f t="shared" si="5"/>
        <v>3</v>
      </c>
    </row>
    <row r="51" spans="1:51" ht="18" x14ac:dyDescent="0.25">
      <c r="A51" s="143"/>
      <c r="B51" s="96" t="s">
        <v>81</v>
      </c>
      <c r="C51" s="83">
        <v>0</v>
      </c>
      <c r="D51" s="84">
        <v>0</v>
      </c>
      <c r="E51" s="89">
        <v>0</v>
      </c>
      <c r="F51" s="84">
        <v>0</v>
      </c>
      <c r="G51" s="89">
        <v>0</v>
      </c>
      <c r="H51" s="84">
        <v>0</v>
      </c>
      <c r="I51" s="89">
        <v>0</v>
      </c>
      <c r="J51" s="84">
        <v>0</v>
      </c>
      <c r="K51" s="97">
        <v>6</v>
      </c>
      <c r="L51" s="85">
        <v>0</v>
      </c>
      <c r="M51" s="86">
        <f t="shared" ref="M51:N51" si="230">SUM(C51,E51,G51,I51,K51)</f>
        <v>6</v>
      </c>
      <c r="N51" s="87">
        <f t="shared" si="230"/>
        <v>0</v>
      </c>
      <c r="O51" s="98">
        <v>0</v>
      </c>
      <c r="P51" s="84">
        <v>0</v>
      </c>
      <c r="Q51" s="89">
        <v>0</v>
      </c>
      <c r="R51" s="84">
        <v>0</v>
      </c>
      <c r="S51" s="89">
        <v>0</v>
      </c>
      <c r="T51" s="84">
        <v>0</v>
      </c>
      <c r="U51" s="89">
        <v>0</v>
      </c>
      <c r="V51" s="84">
        <v>0</v>
      </c>
      <c r="W51" s="89">
        <v>0</v>
      </c>
      <c r="X51" s="84">
        <v>0</v>
      </c>
      <c r="Y51" s="89">
        <v>0</v>
      </c>
      <c r="Z51" s="85">
        <v>0</v>
      </c>
      <c r="AA51" s="86">
        <f t="shared" ref="AA51:AB51" si="231">SUM(O51,Q51,S51,U51,W51,Y51)</f>
        <v>0</v>
      </c>
      <c r="AB51" s="87">
        <f t="shared" si="231"/>
        <v>0</v>
      </c>
      <c r="AC51" s="83">
        <v>0</v>
      </c>
      <c r="AD51" s="84">
        <v>0</v>
      </c>
      <c r="AE51" s="89">
        <v>0</v>
      </c>
      <c r="AF51" s="84">
        <v>0</v>
      </c>
      <c r="AG51" s="89">
        <v>0</v>
      </c>
      <c r="AH51" s="85">
        <v>0</v>
      </c>
      <c r="AI51" s="86">
        <f t="shared" ref="AI51:AJ51" si="232">SUM(AC51,AE51,AG51)</f>
        <v>0</v>
      </c>
      <c r="AJ51" s="87">
        <f t="shared" si="232"/>
        <v>0</v>
      </c>
      <c r="AK51" s="83">
        <v>0</v>
      </c>
      <c r="AL51" s="84">
        <v>0</v>
      </c>
      <c r="AM51" s="83">
        <v>0</v>
      </c>
      <c r="AN51" s="84">
        <v>0</v>
      </c>
      <c r="AO51" s="83">
        <v>0</v>
      </c>
      <c r="AP51" s="84">
        <v>0</v>
      </c>
      <c r="AQ51" s="83">
        <v>0</v>
      </c>
      <c r="AR51" s="84">
        <v>0</v>
      </c>
      <c r="AS51" s="83">
        <v>0</v>
      </c>
      <c r="AT51" s="84">
        <v>0</v>
      </c>
      <c r="AU51" s="99">
        <f t="shared" ref="AU51:AV51" si="233">SUM(AK51,AM51,AO51,AQ51,AS51)</f>
        <v>0</v>
      </c>
      <c r="AV51" s="87">
        <f t="shared" si="233"/>
        <v>0</v>
      </c>
      <c r="AW51" s="100">
        <f t="shared" ref="AW51:AX51" si="234">SUM(M51,AA51,AI51,AU51)</f>
        <v>6</v>
      </c>
      <c r="AX51" s="91">
        <f t="shared" si="234"/>
        <v>0</v>
      </c>
      <c r="AY51" s="92">
        <f t="shared" si="5"/>
        <v>6</v>
      </c>
    </row>
    <row r="52" spans="1:51" ht="18" x14ac:dyDescent="0.25">
      <c r="A52" s="143"/>
      <c r="B52" s="93" t="s">
        <v>82</v>
      </c>
      <c r="C52" s="31">
        <v>0</v>
      </c>
      <c r="D52" s="32">
        <v>0</v>
      </c>
      <c r="E52" s="80">
        <v>0</v>
      </c>
      <c r="F52" s="32">
        <v>0</v>
      </c>
      <c r="G52" s="80">
        <v>0</v>
      </c>
      <c r="H52" s="32">
        <v>0</v>
      </c>
      <c r="I52" s="80">
        <v>0</v>
      </c>
      <c r="J52" s="32">
        <v>0</v>
      </c>
      <c r="K52" s="80">
        <v>0</v>
      </c>
      <c r="L52" s="32">
        <v>0</v>
      </c>
      <c r="M52" s="34">
        <f t="shared" ref="M52:N52" si="235">SUM(C52,E52,G52,I52,K52)</f>
        <v>0</v>
      </c>
      <c r="N52" s="35">
        <f t="shared" si="235"/>
        <v>0</v>
      </c>
      <c r="O52" s="80">
        <v>0</v>
      </c>
      <c r="P52" s="32">
        <v>0</v>
      </c>
      <c r="Q52" s="80">
        <v>0</v>
      </c>
      <c r="R52" s="32">
        <v>0</v>
      </c>
      <c r="S52" s="80">
        <v>0</v>
      </c>
      <c r="T52" s="32">
        <v>0</v>
      </c>
      <c r="U52" s="80">
        <v>0</v>
      </c>
      <c r="V52" s="32">
        <v>0</v>
      </c>
      <c r="W52" s="80">
        <v>0</v>
      </c>
      <c r="X52" s="32">
        <v>0</v>
      </c>
      <c r="Y52" s="80">
        <v>0</v>
      </c>
      <c r="Z52" s="32">
        <v>0</v>
      </c>
      <c r="AA52" s="34">
        <f t="shared" ref="AA52:AB52" si="236">SUM(O52,Q52,S52,U52,W52,Y52)</f>
        <v>0</v>
      </c>
      <c r="AB52" s="35">
        <f t="shared" si="236"/>
        <v>0</v>
      </c>
      <c r="AC52" s="31">
        <v>0</v>
      </c>
      <c r="AD52" s="32">
        <v>0</v>
      </c>
      <c r="AE52" s="31">
        <v>0</v>
      </c>
      <c r="AF52" s="32">
        <v>0</v>
      </c>
      <c r="AG52" s="31">
        <v>0</v>
      </c>
      <c r="AH52" s="32">
        <v>0</v>
      </c>
      <c r="AI52" s="34">
        <f t="shared" ref="AI52:AJ52" si="237">SUM(AC52,AE52,AG52)</f>
        <v>0</v>
      </c>
      <c r="AJ52" s="35">
        <f t="shared" si="237"/>
        <v>0</v>
      </c>
      <c r="AK52" s="31">
        <v>0</v>
      </c>
      <c r="AL52" s="32">
        <v>0</v>
      </c>
      <c r="AM52" s="31">
        <v>0</v>
      </c>
      <c r="AN52" s="32">
        <v>0</v>
      </c>
      <c r="AO52" s="63">
        <v>1</v>
      </c>
      <c r="AP52" s="64">
        <v>0</v>
      </c>
      <c r="AQ52" s="31">
        <v>0</v>
      </c>
      <c r="AR52" s="32">
        <v>0</v>
      </c>
      <c r="AS52" s="31">
        <v>0</v>
      </c>
      <c r="AT52" s="32">
        <v>0</v>
      </c>
      <c r="AU52" s="65">
        <f t="shared" ref="AU52:AV52" si="238">SUM(AK52,AM52,AO52,AQ52,AS52)</f>
        <v>1</v>
      </c>
      <c r="AV52" s="35">
        <f t="shared" si="238"/>
        <v>0</v>
      </c>
      <c r="AW52" s="95">
        <f t="shared" ref="AW52:AX52" si="239">SUM(M52,AA52,AI52,AU52)</f>
        <v>1</v>
      </c>
      <c r="AX52" s="38">
        <f t="shared" si="239"/>
        <v>0</v>
      </c>
      <c r="AY52" s="29">
        <f t="shared" si="5"/>
        <v>1</v>
      </c>
    </row>
    <row r="53" spans="1:51" ht="18" x14ac:dyDescent="0.25">
      <c r="A53" s="143"/>
      <c r="B53" s="93" t="s">
        <v>83</v>
      </c>
      <c r="C53" s="31">
        <v>0</v>
      </c>
      <c r="D53" s="32">
        <v>0</v>
      </c>
      <c r="E53" s="80">
        <v>0</v>
      </c>
      <c r="F53" s="32">
        <v>0</v>
      </c>
      <c r="G53" s="80">
        <v>0</v>
      </c>
      <c r="H53" s="32">
        <v>0</v>
      </c>
      <c r="I53" s="80">
        <v>0</v>
      </c>
      <c r="J53" s="32">
        <v>0</v>
      </c>
      <c r="K53" s="80">
        <v>0</v>
      </c>
      <c r="L53" s="32">
        <v>0</v>
      </c>
      <c r="M53" s="34">
        <f t="shared" ref="M53:N53" si="240">SUM(C53,E53,G53,I53,K53)</f>
        <v>0</v>
      </c>
      <c r="N53" s="35">
        <f t="shared" si="240"/>
        <v>0</v>
      </c>
      <c r="O53" s="80">
        <v>0</v>
      </c>
      <c r="P53" s="32">
        <v>0</v>
      </c>
      <c r="Q53" s="80">
        <v>0</v>
      </c>
      <c r="R53" s="32">
        <v>0</v>
      </c>
      <c r="S53" s="80">
        <v>0</v>
      </c>
      <c r="T53" s="32">
        <v>0</v>
      </c>
      <c r="U53" s="80">
        <v>0</v>
      </c>
      <c r="V53" s="32">
        <v>0</v>
      </c>
      <c r="W53" s="80">
        <v>0</v>
      </c>
      <c r="X53" s="32">
        <v>0</v>
      </c>
      <c r="Y53" s="80">
        <v>0</v>
      </c>
      <c r="Z53" s="32">
        <v>0</v>
      </c>
      <c r="AA53" s="34">
        <f t="shared" ref="AA53:AB53" si="241">SUM(O53,Q53,S53,U53,W53,Y53)</f>
        <v>0</v>
      </c>
      <c r="AB53" s="35">
        <f t="shared" si="241"/>
        <v>0</v>
      </c>
      <c r="AC53" s="31">
        <v>0</v>
      </c>
      <c r="AD53" s="32">
        <v>0</v>
      </c>
      <c r="AE53" s="31">
        <v>0</v>
      </c>
      <c r="AF53" s="32">
        <v>0</v>
      </c>
      <c r="AG53" s="31">
        <v>0</v>
      </c>
      <c r="AH53" s="32">
        <v>0</v>
      </c>
      <c r="AI53" s="34">
        <f t="shared" ref="AI53:AJ53" si="242">SUM(AC53,AE53,AG53)</f>
        <v>0</v>
      </c>
      <c r="AJ53" s="35">
        <f t="shared" si="242"/>
        <v>0</v>
      </c>
      <c r="AK53" s="31">
        <v>0</v>
      </c>
      <c r="AL53" s="32">
        <v>0</v>
      </c>
      <c r="AM53" s="31">
        <v>0</v>
      </c>
      <c r="AN53" s="32">
        <v>0</v>
      </c>
      <c r="AO53" s="63">
        <v>4</v>
      </c>
      <c r="AP53" s="64">
        <v>0</v>
      </c>
      <c r="AQ53" s="31">
        <v>0</v>
      </c>
      <c r="AR53" s="32">
        <v>0</v>
      </c>
      <c r="AS53" s="31">
        <v>0</v>
      </c>
      <c r="AT53" s="32">
        <v>0</v>
      </c>
      <c r="AU53" s="65">
        <f t="shared" ref="AU53:AV53" si="243">SUM(AK53,AM53,AO53,AQ53,AS53)</f>
        <v>4</v>
      </c>
      <c r="AV53" s="35">
        <f t="shared" si="243"/>
        <v>0</v>
      </c>
      <c r="AW53" s="95">
        <f t="shared" ref="AW53:AX53" si="244">SUM(M53,AA53,AI53,AU53)</f>
        <v>4</v>
      </c>
      <c r="AX53" s="38">
        <f t="shared" si="244"/>
        <v>0</v>
      </c>
      <c r="AY53" s="29">
        <f t="shared" si="5"/>
        <v>4</v>
      </c>
    </row>
    <row r="54" spans="1:51" ht="18" x14ac:dyDescent="0.25">
      <c r="A54" s="143"/>
      <c r="B54" s="81" t="s">
        <v>84</v>
      </c>
      <c r="C54" s="63">
        <v>4</v>
      </c>
      <c r="D54" s="64">
        <v>0</v>
      </c>
      <c r="E54" s="80">
        <v>0</v>
      </c>
      <c r="F54" s="32">
        <v>0</v>
      </c>
      <c r="G54" s="80">
        <v>0</v>
      </c>
      <c r="H54" s="32">
        <v>0</v>
      </c>
      <c r="I54" s="80">
        <v>0</v>
      </c>
      <c r="J54" s="32">
        <v>0</v>
      </c>
      <c r="K54" s="63">
        <v>0</v>
      </c>
      <c r="L54" s="33">
        <v>0</v>
      </c>
      <c r="M54" s="34">
        <f t="shared" ref="M54:N54" si="245">SUM(C54,E54,G54,I54,K54)</f>
        <v>4</v>
      </c>
      <c r="N54" s="35">
        <f t="shared" si="245"/>
        <v>0</v>
      </c>
      <c r="O54" s="94">
        <v>0</v>
      </c>
      <c r="P54" s="32">
        <v>0</v>
      </c>
      <c r="Q54" s="63">
        <v>3</v>
      </c>
      <c r="R54" s="32">
        <v>0</v>
      </c>
      <c r="S54" s="80">
        <v>0</v>
      </c>
      <c r="T54" s="32">
        <v>0</v>
      </c>
      <c r="U54" s="63">
        <v>0</v>
      </c>
      <c r="V54" s="32">
        <v>0</v>
      </c>
      <c r="W54" s="80">
        <v>0</v>
      </c>
      <c r="X54" s="32">
        <v>0</v>
      </c>
      <c r="Y54" s="80">
        <v>0</v>
      </c>
      <c r="Z54" s="33">
        <v>0</v>
      </c>
      <c r="AA54" s="34">
        <f t="shared" ref="AA54:AB54" si="246">SUM(O54,Q54,S54,U54,W54,Y54)</f>
        <v>3</v>
      </c>
      <c r="AB54" s="35">
        <f t="shared" si="246"/>
        <v>0</v>
      </c>
      <c r="AC54" s="31">
        <v>0</v>
      </c>
      <c r="AD54" s="32">
        <v>0</v>
      </c>
      <c r="AE54" s="63">
        <v>1</v>
      </c>
      <c r="AF54" s="32">
        <v>0</v>
      </c>
      <c r="AG54" s="63">
        <v>1</v>
      </c>
      <c r="AH54" s="33">
        <v>0</v>
      </c>
      <c r="AI54" s="34">
        <f t="shared" ref="AI54:AJ54" si="247">SUM(AC54,AE54,AG54)</f>
        <v>2</v>
      </c>
      <c r="AJ54" s="35">
        <f t="shared" si="247"/>
        <v>0</v>
      </c>
      <c r="AK54" s="67">
        <v>1</v>
      </c>
      <c r="AL54" s="64">
        <v>0</v>
      </c>
      <c r="AM54" s="31">
        <v>0</v>
      </c>
      <c r="AN54" s="32">
        <v>0</v>
      </c>
      <c r="AO54" s="63">
        <v>2</v>
      </c>
      <c r="AP54" s="64">
        <v>0</v>
      </c>
      <c r="AQ54" s="31">
        <v>0</v>
      </c>
      <c r="AR54" s="32">
        <v>0</v>
      </c>
      <c r="AS54" s="31">
        <v>0</v>
      </c>
      <c r="AT54" s="32">
        <v>0</v>
      </c>
      <c r="AU54" s="65">
        <f t="shared" ref="AU54:AV54" si="248">SUM(AK54,AM54,AO54,AQ54,AS54)</f>
        <v>3</v>
      </c>
      <c r="AV54" s="35">
        <f t="shared" si="248"/>
        <v>0</v>
      </c>
      <c r="AW54" s="95">
        <f t="shared" ref="AW54:AX54" si="249">SUM(M54,AA54,AI54,AU54)</f>
        <v>12</v>
      </c>
      <c r="AX54" s="38">
        <f t="shared" si="249"/>
        <v>0</v>
      </c>
      <c r="AY54" s="29">
        <f t="shared" si="5"/>
        <v>12</v>
      </c>
    </row>
    <row r="55" spans="1:51" ht="18" x14ac:dyDescent="0.25">
      <c r="A55" s="143"/>
      <c r="B55" s="81" t="s">
        <v>85</v>
      </c>
      <c r="C55" s="31">
        <v>0</v>
      </c>
      <c r="D55" s="32">
        <v>0</v>
      </c>
      <c r="E55" s="80">
        <v>0</v>
      </c>
      <c r="F55" s="32">
        <v>0</v>
      </c>
      <c r="G55" s="80">
        <v>0</v>
      </c>
      <c r="H55" s="32">
        <v>0</v>
      </c>
      <c r="I55" s="80">
        <v>0</v>
      </c>
      <c r="J55" s="32">
        <v>0</v>
      </c>
      <c r="K55" s="80">
        <v>0</v>
      </c>
      <c r="L55" s="32">
        <v>0</v>
      </c>
      <c r="M55" s="34">
        <f t="shared" ref="M55:N55" si="250">SUM(C55,E55,G55,I55,K55)</f>
        <v>0</v>
      </c>
      <c r="N55" s="35">
        <f t="shared" si="250"/>
        <v>0</v>
      </c>
      <c r="O55" s="80">
        <v>0</v>
      </c>
      <c r="P55" s="32">
        <v>0</v>
      </c>
      <c r="Q55" s="80">
        <v>0</v>
      </c>
      <c r="R55" s="32">
        <v>0</v>
      </c>
      <c r="S55" s="80">
        <v>0</v>
      </c>
      <c r="T55" s="32">
        <v>0</v>
      </c>
      <c r="U55" s="80">
        <v>0</v>
      </c>
      <c r="V55" s="32">
        <v>0</v>
      </c>
      <c r="W55" s="80">
        <v>0</v>
      </c>
      <c r="X55" s="32">
        <v>0</v>
      </c>
      <c r="Y55" s="80">
        <v>0</v>
      </c>
      <c r="Z55" s="32">
        <v>0</v>
      </c>
      <c r="AA55" s="34">
        <f t="shared" ref="AA55:AB55" si="251">SUM(O55,Q55,S55,U55,W55,Y55)</f>
        <v>0</v>
      </c>
      <c r="AB55" s="35">
        <f t="shared" si="251"/>
        <v>0</v>
      </c>
      <c r="AC55" s="31">
        <v>0</v>
      </c>
      <c r="AD55" s="32">
        <v>0</v>
      </c>
      <c r="AE55" s="31">
        <v>0</v>
      </c>
      <c r="AF55" s="32">
        <v>0</v>
      </c>
      <c r="AG55" s="31">
        <v>0</v>
      </c>
      <c r="AH55" s="32">
        <v>0</v>
      </c>
      <c r="AI55" s="34">
        <f t="shared" ref="AI55:AJ55" si="252">SUM(AC55,AE55,AG55)</f>
        <v>0</v>
      </c>
      <c r="AJ55" s="35">
        <f t="shared" si="252"/>
        <v>0</v>
      </c>
      <c r="AK55" s="31">
        <v>0</v>
      </c>
      <c r="AL55" s="32">
        <v>0</v>
      </c>
      <c r="AM55" s="31">
        <v>0</v>
      </c>
      <c r="AN55" s="32">
        <v>0</v>
      </c>
      <c r="AO55" s="63">
        <v>1</v>
      </c>
      <c r="AP55" s="64">
        <v>0</v>
      </c>
      <c r="AQ55" s="31">
        <v>0</v>
      </c>
      <c r="AR55" s="32">
        <v>0</v>
      </c>
      <c r="AS55" s="31">
        <v>0</v>
      </c>
      <c r="AT55" s="32">
        <v>0</v>
      </c>
      <c r="AU55" s="65">
        <f t="shared" ref="AU55:AV55" si="253">SUM(AK55,AM55,AO55,AQ55,AS55)</f>
        <v>1</v>
      </c>
      <c r="AV55" s="35">
        <f t="shared" si="253"/>
        <v>0</v>
      </c>
      <c r="AW55" s="95">
        <f t="shared" ref="AW55:AX55" si="254">SUM(M55,AA55,AI55,AU55)</f>
        <v>1</v>
      </c>
      <c r="AX55" s="38">
        <f t="shared" si="254"/>
        <v>0</v>
      </c>
      <c r="AY55" s="29">
        <f t="shared" si="5"/>
        <v>1</v>
      </c>
    </row>
    <row r="56" spans="1:51" ht="18" x14ac:dyDescent="0.25">
      <c r="A56" s="143"/>
      <c r="B56" s="101" t="s">
        <v>86</v>
      </c>
      <c r="C56" s="83">
        <v>0</v>
      </c>
      <c r="D56" s="84">
        <v>0</v>
      </c>
      <c r="E56" s="89">
        <v>0</v>
      </c>
      <c r="F56" s="84">
        <v>0</v>
      </c>
      <c r="G56" s="89">
        <v>0</v>
      </c>
      <c r="H56" s="84">
        <v>0</v>
      </c>
      <c r="I56" s="89">
        <v>0</v>
      </c>
      <c r="J56" s="84">
        <v>0</v>
      </c>
      <c r="K56" s="89">
        <v>0</v>
      </c>
      <c r="L56" s="84">
        <v>0</v>
      </c>
      <c r="M56" s="86">
        <f t="shared" ref="M56:N56" si="255">SUM(C56,E56,G56,I56,K56)</f>
        <v>0</v>
      </c>
      <c r="N56" s="87">
        <f t="shared" si="255"/>
        <v>0</v>
      </c>
      <c r="O56" s="89">
        <v>0</v>
      </c>
      <c r="P56" s="84">
        <v>0</v>
      </c>
      <c r="Q56" s="89">
        <v>0</v>
      </c>
      <c r="R56" s="84">
        <v>0</v>
      </c>
      <c r="S56" s="89">
        <v>0</v>
      </c>
      <c r="T56" s="84">
        <v>0</v>
      </c>
      <c r="U56" s="89">
        <v>0</v>
      </c>
      <c r="V56" s="84">
        <v>0</v>
      </c>
      <c r="W56" s="89">
        <v>0</v>
      </c>
      <c r="X56" s="84">
        <v>0</v>
      </c>
      <c r="Y56" s="89">
        <v>0</v>
      </c>
      <c r="Z56" s="84">
        <v>0</v>
      </c>
      <c r="AA56" s="86">
        <f t="shared" ref="AA56:AB56" si="256">SUM(O56,Q56,S56,U56,W56,Y56)</f>
        <v>0</v>
      </c>
      <c r="AB56" s="87">
        <f t="shared" si="256"/>
        <v>0</v>
      </c>
      <c r="AC56" s="83">
        <v>0</v>
      </c>
      <c r="AD56" s="84">
        <v>0</v>
      </c>
      <c r="AE56" s="83">
        <v>0</v>
      </c>
      <c r="AF56" s="84">
        <v>0</v>
      </c>
      <c r="AG56" s="83">
        <v>0</v>
      </c>
      <c r="AH56" s="84">
        <v>0</v>
      </c>
      <c r="AI56" s="86">
        <f t="shared" ref="AI56:AJ56" si="257">SUM(AC56,AE56,AG56)</f>
        <v>0</v>
      </c>
      <c r="AJ56" s="87">
        <f t="shared" si="257"/>
        <v>0</v>
      </c>
      <c r="AK56" s="83">
        <v>0</v>
      </c>
      <c r="AL56" s="84">
        <v>0</v>
      </c>
      <c r="AM56" s="97">
        <v>2</v>
      </c>
      <c r="AN56" s="102">
        <v>0</v>
      </c>
      <c r="AO56" s="83">
        <v>0</v>
      </c>
      <c r="AP56" s="84">
        <v>0</v>
      </c>
      <c r="AQ56" s="83">
        <v>0</v>
      </c>
      <c r="AR56" s="84">
        <v>0</v>
      </c>
      <c r="AS56" s="83">
        <v>0</v>
      </c>
      <c r="AT56" s="84">
        <v>0</v>
      </c>
      <c r="AU56" s="99">
        <f t="shared" ref="AU56:AV56" si="258">SUM(AK56,AM56,AO56,AQ56,AS56)</f>
        <v>2</v>
      </c>
      <c r="AV56" s="87">
        <f t="shared" si="258"/>
        <v>0</v>
      </c>
      <c r="AW56" s="100">
        <f t="shared" ref="AW56:AX56" si="259">SUM(M56,AA56,AI56,AU56)</f>
        <v>2</v>
      </c>
      <c r="AX56" s="91">
        <f t="shared" si="259"/>
        <v>0</v>
      </c>
      <c r="AY56" s="92">
        <f t="shared" si="5"/>
        <v>2</v>
      </c>
    </row>
    <row r="57" spans="1:51" ht="18" x14ac:dyDescent="0.25">
      <c r="A57" s="143"/>
      <c r="B57" s="81" t="s">
        <v>87</v>
      </c>
      <c r="C57" s="63">
        <v>3</v>
      </c>
      <c r="D57" s="64">
        <v>1</v>
      </c>
      <c r="E57" s="80">
        <v>0</v>
      </c>
      <c r="F57" s="103">
        <v>0</v>
      </c>
      <c r="G57" s="80">
        <v>0</v>
      </c>
      <c r="H57" s="103">
        <v>0</v>
      </c>
      <c r="I57" s="80">
        <v>0</v>
      </c>
      <c r="J57" s="103">
        <v>0</v>
      </c>
      <c r="K57" s="63">
        <v>0</v>
      </c>
      <c r="L57" s="81">
        <v>0</v>
      </c>
      <c r="M57" s="65">
        <f t="shared" ref="M57:N57" si="260">SUM(C57,E57,G57,I57,K57)</f>
        <v>3</v>
      </c>
      <c r="N57" s="66">
        <f t="shared" si="260"/>
        <v>1</v>
      </c>
      <c r="O57" s="94">
        <v>0</v>
      </c>
      <c r="P57" s="103">
        <v>0</v>
      </c>
      <c r="Q57" s="80">
        <v>0</v>
      </c>
      <c r="R57" s="103">
        <v>0</v>
      </c>
      <c r="S57" s="80">
        <v>0</v>
      </c>
      <c r="T57" s="103">
        <v>0</v>
      </c>
      <c r="U57" s="80">
        <v>0</v>
      </c>
      <c r="V57" s="103">
        <v>0</v>
      </c>
      <c r="W57" s="80">
        <v>0</v>
      </c>
      <c r="X57" s="32">
        <v>0</v>
      </c>
      <c r="Y57" s="80">
        <v>0</v>
      </c>
      <c r="Z57" s="104">
        <v>0</v>
      </c>
      <c r="AA57" s="34">
        <f t="shared" ref="AA57:AB57" si="261">SUM(O57,Q57,S57,U57,W57,Y57)</f>
        <v>0</v>
      </c>
      <c r="AB57" s="35">
        <f t="shared" si="261"/>
        <v>0</v>
      </c>
      <c r="AC57" s="31">
        <v>0</v>
      </c>
      <c r="AD57" s="32">
        <v>0</v>
      </c>
      <c r="AE57" s="80">
        <v>0</v>
      </c>
      <c r="AF57" s="103">
        <v>0</v>
      </c>
      <c r="AG57" s="80">
        <v>0</v>
      </c>
      <c r="AH57" s="104">
        <v>0</v>
      </c>
      <c r="AI57" s="34">
        <f t="shared" ref="AI57:AJ57" si="262">SUM(AC57,AE57,AG57)</f>
        <v>0</v>
      </c>
      <c r="AJ57" s="35">
        <f t="shared" si="262"/>
        <v>0</v>
      </c>
      <c r="AK57" s="31">
        <v>0</v>
      </c>
      <c r="AL57" s="32">
        <v>0</v>
      </c>
      <c r="AM57" s="31">
        <v>0</v>
      </c>
      <c r="AN57" s="32">
        <v>0</v>
      </c>
      <c r="AO57" s="31">
        <v>0</v>
      </c>
      <c r="AP57" s="32">
        <v>0</v>
      </c>
      <c r="AQ57" s="63">
        <v>1</v>
      </c>
      <c r="AR57" s="64">
        <v>0</v>
      </c>
      <c r="AS57" s="31">
        <v>0</v>
      </c>
      <c r="AT57" s="32">
        <v>0</v>
      </c>
      <c r="AU57" s="65">
        <f t="shared" ref="AU57:AV57" si="263">SUM(AK57,AM57,AO57,AQ57,AS57)</f>
        <v>1</v>
      </c>
      <c r="AV57" s="66">
        <f t="shared" si="263"/>
        <v>0</v>
      </c>
      <c r="AW57" s="95">
        <f t="shared" ref="AW57:AX57" si="264">SUM(M57,AA57,AI57,AU57)</f>
        <v>4</v>
      </c>
      <c r="AX57" s="38">
        <f t="shared" si="264"/>
        <v>1</v>
      </c>
      <c r="AY57" s="29">
        <f t="shared" si="5"/>
        <v>6</v>
      </c>
    </row>
    <row r="58" spans="1:51" ht="18" x14ac:dyDescent="0.25">
      <c r="A58" s="143"/>
      <c r="B58" s="101" t="s">
        <v>88</v>
      </c>
      <c r="C58" s="83">
        <v>0</v>
      </c>
      <c r="D58" s="84">
        <v>0</v>
      </c>
      <c r="E58" s="83">
        <v>0</v>
      </c>
      <c r="F58" s="84">
        <v>0</v>
      </c>
      <c r="G58" s="83">
        <v>0</v>
      </c>
      <c r="H58" s="84">
        <v>0</v>
      </c>
      <c r="I58" s="83">
        <v>0</v>
      </c>
      <c r="J58" s="84">
        <v>0</v>
      </c>
      <c r="K58" s="83">
        <v>0</v>
      </c>
      <c r="L58" s="85">
        <v>0</v>
      </c>
      <c r="M58" s="86">
        <f t="shared" ref="M58:N58" si="265">SUM(C58,E58,G58,I58,K58)</f>
        <v>0</v>
      </c>
      <c r="N58" s="87">
        <f t="shared" si="265"/>
        <v>0</v>
      </c>
      <c r="O58" s="88">
        <v>0</v>
      </c>
      <c r="P58" s="84">
        <v>0</v>
      </c>
      <c r="Q58" s="83">
        <v>0</v>
      </c>
      <c r="R58" s="84">
        <v>0</v>
      </c>
      <c r="S58" s="83">
        <v>0</v>
      </c>
      <c r="T58" s="84">
        <v>0</v>
      </c>
      <c r="U58" s="83">
        <v>0</v>
      </c>
      <c r="V58" s="84">
        <v>0</v>
      </c>
      <c r="W58" s="89">
        <v>0</v>
      </c>
      <c r="X58" s="84">
        <v>0</v>
      </c>
      <c r="Y58" s="83">
        <v>0</v>
      </c>
      <c r="Z58" s="85">
        <v>0</v>
      </c>
      <c r="AA58" s="86">
        <f t="shared" ref="AA58:AB58" si="266">SUM(O58,Q58,S58,U58,W58,Y58)</f>
        <v>0</v>
      </c>
      <c r="AB58" s="87">
        <f t="shared" si="266"/>
        <v>0</v>
      </c>
      <c r="AC58" s="83">
        <v>0</v>
      </c>
      <c r="AD58" s="84">
        <v>0</v>
      </c>
      <c r="AE58" s="83">
        <v>1</v>
      </c>
      <c r="AF58" s="84">
        <v>0</v>
      </c>
      <c r="AG58" s="83">
        <v>0</v>
      </c>
      <c r="AH58" s="85">
        <v>0</v>
      </c>
      <c r="AI58" s="86">
        <f t="shared" ref="AI58:AJ58" si="267">SUM(AC58,AE58,AG58)</f>
        <v>1</v>
      </c>
      <c r="AJ58" s="87">
        <f t="shared" si="267"/>
        <v>0</v>
      </c>
      <c r="AK58" s="83">
        <v>0</v>
      </c>
      <c r="AL58" s="84">
        <v>0</v>
      </c>
      <c r="AM58" s="83">
        <v>0</v>
      </c>
      <c r="AN58" s="84">
        <v>0</v>
      </c>
      <c r="AO58" s="83">
        <v>0</v>
      </c>
      <c r="AP58" s="84">
        <v>0</v>
      </c>
      <c r="AQ58" s="83">
        <v>0</v>
      </c>
      <c r="AR58" s="84">
        <v>0</v>
      </c>
      <c r="AS58" s="83">
        <v>0</v>
      </c>
      <c r="AT58" s="84">
        <v>0</v>
      </c>
      <c r="AU58" s="86">
        <f t="shared" ref="AU58:AV58" si="268">SUM(AK58,AM58,AO58,AQ58,AS58)</f>
        <v>0</v>
      </c>
      <c r="AV58" s="87">
        <f t="shared" si="268"/>
        <v>0</v>
      </c>
      <c r="AW58" s="90">
        <f t="shared" ref="AW58:AX58" si="269">SUM(M58,AA58,AI58,AU58)</f>
        <v>1</v>
      </c>
      <c r="AX58" s="91">
        <f t="shared" si="269"/>
        <v>0</v>
      </c>
      <c r="AY58" s="92">
        <f t="shared" si="5"/>
        <v>1</v>
      </c>
    </row>
    <row r="59" spans="1:51" ht="18" x14ac:dyDescent="0.25">
      <c r="A59" s="143"/>
      <c r="B59" s="101" t="s">
        <v>89</v>
      </c>
      <c r="C59" s="83">
        <v>0</v>
      </c>
      <c r="D59" s="84">
        <v>0</v>
      </c>
      <c r="E59" s="83">
        <v>0</v>
      </c>
      <c r="F59" s="84">
        <v>0</v>
      </c>
      <c r="G59" s="83">
        <v>0</v>
      </c>
      <c r="H59" s="84">
        <v>0</v>
      </c>
      <c r="I59" s="83">
        <v>0</v>
      </c>
      <c r="J59" s="84">
        <v>0</v>
      </c>
      <c r="K59" s="83">
        <v>0</v>
      </c>
      <c r="L59" s="85">
        <v>0</v>
      </c>
      <c r="M59" s="86">
        <f t="shared" ref="M59:N59" si="270">SUM(C59,E59,G59,I59,K59)</f>
        <v>0</v>
      </c>
      <c r="N59" s="87">
        <f t="shared" si="270"/>
        <v>0</v>
      </c>
      <c r="O59" s="88">
        <v>0</v>
      </c>
      <c r="P59" s="84">
        <v>0</v>
      </c>
      <c r="Q59" s="83">
        <v>0</v>
      </c>
      <c r="R59" s="84">
        <v>0</v>
      </c>
      <c r="S59" s="83">
        <v>0</v>
      </c>
      <c r="T59" s="84">
        <v>0</v>
      </c>
      <c r="U59" s="83">
        <v>0</v>
      </c>
      <c r="V59" s="84">
        <v>0</v>
      </c>
      <c r="W59" s="89">
        <v>0</v>
      </c>
      <c r="X59" s="84">
        <v>0</v>
      </c>
      <c r="Y59" s="83">
        <v>0</v>
      </c>
      <c r="Z59" s="85">
        <v>0</v>
      </c>
      <c r="AA59" s="86">
        <f t="shared" ref="AA59:AB59" si="271">SUM(O59,Q59,S59,U59,W59,Y59)</f>
        <v>0</v>
      </c>
      <c r="AB59" s="87">
        <f t="shared" si="271"/>
        <v>0</v>
      </c>
      <c r="AC59" s="83">
        <v>0</v>
      </c>
      <c r="AD59" s="84">
        <v>0</v>
      </c>
      <c r="AE59" s="83">
        <v>0</v>
      </c>
      <c r="AF59" s="84">
        <v>0</v>
      </c>
      <c r="AG59" s="83">
        <v>1</v>
      </c>
      <c r="AH59" s="85">
        <v>0</v>
      </c>
      <c r="AI59" s="86">
        <f t="shared" ref="AI59:AJ59" si="272">SUM(AC59,AE59,AG59)</f>
        <v>1</v>
      </c>
      <c r="AJ59" s="87">
        <f t="shared" si="272"/>
        <v>0</v>
      </c>
      <c r="AK59" s="83">
        <v>0</v>
      </c>
      <c r="AL59" s="84">
        <v>0</v>
      </c>
      <c r="AM59" s="83">
        <v>0</v>
      </c>
      <c r="AN59" s="84">
        <v>0</v>
      </c>
      <c r="AO59" s="83">
        <v>0</v>
      </c>
      <c r="AP59" s="84">
        <v>0</v>
      </c>
      <c r="AQ59" s="83">
        <v>0</v>
      </c>
      <c r="AR59" s="84">
        <v>0</v>
      </c>
      <c r="AS59" s="83">
        <v>0</v>
      </c>
      <c r="AT59" s="84">
        <v>0</v>
      </c>
      <c r="AU59" s="86">
        <f t="shared" ref="AU59:AV59" si="273">SUM(AK59,AM59,AO59,AQ59,AS59)</f>
        <v>0</v>
      </c>
      <c r="AV59" s="87">
        <f t="shared" si="273"/>
        <v>0</v>
      </c>
      <c r="AW59" s="90">
        <f t="shared" ref="AW59:AX59" si="274">SUM(M59,AA59,AI59,AU59)</f>
        <v>1</v>
      </c>
      <c r="AX59" s="91">
        <f t="shared" si="274"/>
        <v>0</v>
      </c>
      <c r="AY59" s="92">
        <f t="shared" si="5"/>
        <v>1</v>
      </c>
    </row>
    <row r="60" spans="1:51" ht="18" x14ac:dyDescent="0.25">
      <c r="A60" s="143"/>
      <c r="B60" s="101" t="s">
        <v>90</v>
      </c>
      <c r="C60" s="83">
        <v>0</v>
      </c>
      <c r="D60" s="84">
        <v>0</v>
      </c>
      <c r="E60" s="83">
        <v>0</v>
      </c>
      <c r="F60" s="84">
        <v>0</v>
      </c>
      <c r="G60" s="83">
        <v>0</v>
      </c>
      <c r="H60" s="84">
        <v>0</v>
      </c>
      <c r="I60" s="83">
        <v>0</v>
      </c>
      <c r="J60" s="84">
        <v>0</v>
      </c>
      <c r="K60" s="83">
        <v>0</v>
      </c>
      <c r="L60" s="85">
        <v>0</v>
      </c>
      <c r="M60" s="86">
        <f t="shared" ref="M60:N60" si="275">SUM(C60,E60,G60,I60,K60)</f>
        <v>0</v>
      </c>
      <c r="N60" s="87">
        <f t="shared" si="275"/>
        <v>0</v>
      </c>
      <c r="O60" s="88">
        <v>0</v>
      </c>
      <c r="P60" s="84">
        <v>0</v>
      </c>
      <c r="Q60" s="83">
        <v>0</v>
      </c>
      <c r="R60" s="84">
        <v>0</v>
      </c>
      <c r="S60" s="83">
        <v>0</v>
      </c>
      <c r="T60" s="84">
        <v>0</v>
      </c>
      <c r="U60" s="83">
        <v>0</v>
      </c>
      <c r="V60" s="84">
        <v>0</v>
      </c>
      <c r="W60" s="89">
        <v>0</v>
      </c>
      <c r="X60" s="84">
        <v>0</v>
      </c>
      <c r="Y60" s="83">
        <v>0</v>
      </c>
      <c r="Z60" s="85">
        <v>0</v>
      </c>
      <c r="AA60" s="86">
        <f t="shared" ref="AA60:AB60" si="276">SUM(O60,Q60,S60,U60,W60,Y60)</f>
        <v>0</v>
      </c>
      <c r="AB60" s="87">
        <f t="shared" si="276"/>
        <v>0</v>
      </c>
      <c r="AC60" s="83">
        <v>0</v>
      </c>
      <c r="AD60" s="84">
        <v>0</v>
      </c>
      <c r="AE60" s="83">
        <v>0</v>
      </c>
      <c r="AF60" s="84">
        <v>0</v>
      </c>
      <c r="AG60" s="83">
        <v>3</v>
      </c>
      <c r="AH60" s="85">
        <v>0</v>
      </c>
      <c r="AI60" s="86">
        <f t="shared" ref="AI60:AJ60" si="277">SUM(AC60,AE60,AG60)</f>
        <v>3</v>
      </c>
      <c r="AJ60" s="87">
        <f t="shared" si="277"/>
        <v>0</v>
      </c>
      <c r="AK60" s="83">
        <v>0</v>
      </c>
      <c r="AL60" s="84">
        <v>0</v>
      </c>
      <c r="AM60" s="83">
        <v>0</v>
      </c>
      <c r="AN60" s="84">
        <v>0</v>
      </c>
      <c r="AO60" s="83">
        <v>0</v>
      </c>
      <c r="AP60" s="84">
        <v>0</v>
      </c>
      <c r="AQ60" s="83">
        <v>0</v>
      </c>
      <c r="AR60" s="84">
        <v>0</v>
      </c>
      <c r="AS60" s="83">
        <v>0</v>
      </c>
      <c r="AT60" s="84">
        <v>0</v>
      </c>
      <c r="AU60" s="86">
        <f t="shared" ref="AU60:AV60" si="278">SUM(AK60,AM60,AO60,AQ60,AS60)</f>
        <v>0</v>
      </c>
      <c r="AV60" s="87">
        <f t="shared" si="278"/>
        <v>0</v>
      </c>
      <c r="AW60" s="90">
        <f t="shared" ref="AW60:AX60" si="279">SUM(M60,AA60,AI60,AU60)</f>
        <v>3</v>
      </c>
      <c r="AX60" s="91">
        <f t="shared" si="279"/>
        <v>0</v>
      </c>
      <c r="AY60" s="92">
        <f t="shared" si="5"/>
        <v>3</v>
      </c>
    </row>
    <row r="61" spans="1:51" ht="18" x14ac:dyDescent="0.25">
      <c r="A61" s="143"/>
      <c r="B61" s="101" t="s">
        <v>91</v>
      </c>
      <c r="C61" s="83">
        <v>0</v>
      </c>
      <c r="D61" s="84">
        <v>0</v>
      </c>
      <c r="E61" s="83">
        <v>0</v>
      </c>
      <c r="F61" s="84">
        <v>0</v>
      </c>
      <c r="G61" s="83">
        <v>0</v>
      </c>
      <c r="H61" s="84">
        <v>0</v>
      </c>
      <c r="I61" s="83">
        <v>1</v>
      </c>
      <c r="J61" s="84">
        <v>0</v>
      </c>
      <c r="K61" s="83">
        <v>0</v>
      </c>
      <c r="L61" s="85">
        <v>0</v>
      </c>
      <c r="M61" s="86">
        <f t="shared" ref="M61:N61" si="280">SUM(C61,E61,G61,I61,K61)</f>
        <v>1</v>
      </c>
      <c r="N61" s="87">
        <f t="shared" si="280"/>
        <v>0</v>
      </c>
      <c r="O61" s="88">
        <v>0</v>
      </c>
      <c r="P61" s="84">
        <v>0</v>
      </c>
      <c r="Q61" s="83">
        <v>0</v>
      </c>
      <c r="R61" s="84">
        <v>0</v>
      </c>
      <c r="S61" s="83">
        <v>0</v>
      </c>
      <c r="T61" s="84">
        <v>0</v>
      </c>
      <c r="U61" s="83">
        <v>0</v>
      </c>
      <c r="V61" s="84">
        <v>0</v>
      </c>
      <c r="W61" s="89">
        <v>0</v>
      </c>
      <c r="X61" s="84">
        <v>0</v>
      </c>
      <c r="Y61" s="83">
        <v>0</v>
      </c>
      <c r="Z61" s="85">
        <v>0</v>
      </c>
      <c r="AA61" s="86">
        <f t="shared" ref="AA61:AB61" si="281">SUM(O61,Q61,S61,U61,W61,Y61)</f>
        <v>0</v>
      </c>
      <c r="AB61" s="87">
        <f t="shared" si="281"/>
        <v>0</v>
      </c>
      <c r="AC61" s="83">
        <v>0</v>
      </c>
      <c r="AD61" s="84">
        <v>0</v>
      </c>
      <c r="AE61" s="83">
        <v>0</v>
      </c>
      <c r="AF61" s="84">
        <v>0</v>
      </c>
      <c r="AG61" s="83">
        <v>0</v>
      </c>
      <c r="AH61" s="85">
        <v>0</v>
      </c>
      <c r="AI61" s="86">
        <f t="shared" ref="AI61:AJ61" si="282">SUM(AC61,AE61,AG61)</f>
        <v>0</v>
      </c>
      <c r="AJ61" s="87">
        <f t="shared" si="282"/>
        <v>0</v>
      </c>
      <c r="AK61" s="83">
        <v>0</v>
      </c>
      <c r="AL61" s="84">
        <v>0</v>
      </c>
      <c r="AM61" s="83">
        <v>0</v>
      </c>
      <c r="AN61" s="84">
        <v>0</v>
      </c>
      <c r="AO61" s="83">
        <v>0</v>
      </c>
      <c r="AP61" s="84">
        <v>0</v>
      </c>
      <c r="AQ61" s="83">
        <v>0</v>
      </c>
      <c r="AR61" s="84">
        <v>0</v>
      </c>
      <c r="AS61" s="83">
        <v>0</v>
      </c>
      <c r="AT61" s="84">
        <v>0</v>
      </c>
      <c r="AU61" s="86">
        <f t="shared" ref="AU61:AV61" si="283">SUM(AK61,AM61,AO61,AQ61,AS61)</f>
        <v>0</v>
      </c>
      <c r="AV61" s="87">
        <f t="shared" si="283"/>
        <v>0</v>
      </c>
      <c r="AW61" s="90">
        <f t="shared" ref="AW61:AX61" si="284">SUM(M61,AA61,AI61,AU61)</f>
        <v>1</v>
      </c>
      <c r="AX61" s="91">
        <f t="shared" si="284"/>
        <v>0</v>
      </c>
      <c r="AY61" s="92">
        <f t="shared" si="5"/>
        <v>1</v>
      </c>
    </row>
    <row r="62" spans="1:51" ht="18" x14ac:dyDescent="0.25">
      <c r="A62" s="143"/>
      <c r="B62" s="101" t="s">
        <v>92</v>
      </c>
      <c r="C62" s="83">
        <v>0</v>
      </c>
      <c r="D62" s="84">
        <v>0</v>
      </c>
      <c r="E62" s="83">
        <v>0</v>
      </c>
      <c r="F62" s="84">
        <v>0</v>
      </c>
      <c r="G62" s="83">
        <v>0</v>
      </c>
      <c r="H62" s="84">
        <v>0</v>
      </c>
      <c r="I62" s="83">
        <v>0</v>
      </c>
      <c r="J62" s="84">
        <v>0</v>
      </c>
      <c r="K62" s="83">
        <v>0</v>
      </c>
      <c r="L62" s="85">
        <v>0</v>
      </c>
      <c r="M62" s="86">
        <f t="shared" ref="M62:N62" si="285">SUM(C62,E62,G62,I62,K62)</f>
        <v>0</v>
      </c>
      <c r="N62" s="87">
        <f t="shared" si="285"/>
        <v>0</v>
      </c>
      <c r="O62" s="88">
        <v>0</v>
      </c>
      <c r="P62" s="84">
        <v>0</v>
      </c>
      <c r="Q62" s="83">
        <v>0</v>
      </c>
      <c r="R62" s="84">
        <v>0</v>
      </c>
      <c r="S62" s="83">
        <v>0</v>
      </c>
      <c r="T62" s="84">
        <v>0</v>
      </c>
      <c r="U62" s="83">
        <v>0</v>
      </c>
      <c r="V62" s="84">
        <v>0</v>
      </c>
      <c r="W62" s="89">
        <v>0</v>
      </c>
      <c r="X62" s="84">
        <v>0</v>
      </c>
      <c r="Y62" s="83">
        <v>0</v>
      </c>
      <c r="Z62" s="85">
        <v>0</v>
      </c>
      <c r="AA62" s="86">
        <f t="shared" ref="AA62:AB62" si="286">SUM(O62,Q62,S62,U62,W62,Y62)</f>
        <v>0</v>
      </c>
      <c r="AB62" s="87">
        <f t="shared" si="286"/>
        <v>0</v>
      </c>
      <c r="AC62" s="83">
        <v>0</v>
      </c>
      <c r="AD62" s="84">
        <v>0</v>
      </c>
      <c r="AE62" s="83">
        <v>0</v>
      </c>
      <c r="AF62" s="84">
        <v>0</v>
      </c>
      <c r="AG62" s="83">
        <v>1</v>
      </c>
      <c r="AH62" s="85">
        <v>0</v>
      </c>
      <c r="AI62" s="86">
        <f t="shared" ref="AI62:AJ62" si="287">SUM(AC62,AE62,AG62)</f>
        <v>1</v>
      </c>
      <c r="AJ62" s="87">
        <f t="shared" si="287"/>
        <v>0</v>
      </c>
      <c r="AK62" s="83">
        <v>0</v>
      </c>
      <c r="AL62" s="84">
        <v>0</v>
      </c>
      <c r="AM62" s="83">
        <v>0</v>
      </c>
      <c r="AN62" s="84">
        <v>0</v>
      </c>
      <c r="AO62" s="83">
        <v>0</v>
      </c>
      <c r="AP62" s="84">
        <v>0</v>
      </c>
      <c r="AQ62" s="83">
        <v>0</v>
      </c>
      <c r="AR62" s="84">
        <v>0</v>
      </c>
      <c r="AS62" s="83">
        <v>0</v>
      </c>
      <c r="AT62" s="84">
        <v>0</v>
      </c>
      <c r="AU62" s="86">
        <f t="shared" ref="AU62:AV62" si="288">SUM(AK62,AM62,AO62,AQ62,AS62)</f>
        <v>0</v>
      </c>
      <c r="AV62" s="87">
        <f t="shared" si="288"/>
        <v>0</v>
      </c>
      <c r="AW62" s="90">
        <f t="shared" ref="AW62:AX62" si="289">SUM(M62,AA62,AI62,AU62)</f>
        <v>1</v>
      </c>
      <c r="AX62" s="91">
        <f t="shared" si="289"/>
        <v>0</v>
      </c>
      <c r="AY62" s="92">
        <f t="shared" si="5"/>
        <v>1</v>
      </c>
    </row>
    <row r="63" spans="1:51" ht="18" x14ac:dyDescent="0.25">
      <c r="A63" s="143"/>
      <c r="B63" s="81" t="s">
        <v>93</v>
      </c>
      <c r="C63" s="31">
        <v>0</v>
      </c>
      <c r="D63" s="32">
        <v>0</v>
      </c>
      <c r="E63" s="31">
        <v>0</v>
      </c>
      <c r="F63" s="32">
        <v>0</v>
      </c>
      <c r="G63" s="31">
        <v>3</v>
      </c>
      <c r="H63" s="32">
        <v>0</v>
      </c>
      <c r="I63" s="31">
        <v>0</v>
      </c>
      <c r="J63" s="32">
        <v>0</v>
      </c>
      <c r="K63" s="31">
        <v>0</v>
      </c>
      <c r="L63" s="33">
        <v>0</v>
      </c>
      <c r="M63" s="34">
        <f t="shared" ref="M63:N63" si="290">SUM(C63,E63,G63,I63,K63)</f>
        <v>3</v>
      </c>
      <c r="N63" s="35">
        <f t="shared" si="290"/>
        <v>0</v>
      </c>
      <c r="O63" s="36">
        <v>0</v>
      </c>
      <c r="P63" s="32">
        <v>0</v>
      </c>
      <c r="Q63" s="31">
        <v>0</v>
      </c>
      <c r="R63" s="32">
        <v>0</v>
      </c>
      <c r="S63" s="31">
        <v>0</v>
      </c>
      <c r="T63" s="32">
        <v>0</v>
      </c>
      <c r="U63" s="31">
        <v>0</v>
      </c>
      <c r="V63" s="32">
        <v>0</v>
      </c>
      <c r="W63" s="80">
        <v>0</v>
      </c>
      <c r="X63" s="32">
        <v>0</v>
      </c>
      <c r="Y63" s="31">
        <v>0</v>
      </c>
      <c r="Z63" s="33">
        <v>0</v>
      </c>
      <c r="AA63" s="34">
        <f t="shared" ref="AA63:AB63" si="291">SUM(O63,Q63,S63,U63,W63,Y63)</f>
        <v>0</v>
      </c>
      <c r="AB63" s="35">
        <f t="shared" si="291"/>
        <v>0</v>
      </c>
      <c r="AC63" s="31">
        <v>0</v>
      </c>
      <c r="AD63" s="32">
        <v>0</v>
      </c>
      <c r="AE63" s="31">
        <v>0</v>
      </c>
      <c r="AF63" s="32">
        <v>0</v>
      </c>
      <c r="AG63" s="31">
        <v>0</v>
      </c>
      <c r="AH63" s="33">
        <v>0</v>
      </c>
      <c r="AI63" s="34">
        <f t="shared" ref="AI63:AJ63" si="292">SUM(AC63,AE63,AG63)</f>
        <v>0</v>
      </c>
      <c r="AJ63" s="35">
        <f t="shared" si="292"/>
        <v>0</v>
      </c>
      <c r="AK63" s="31">
        <v>0</v>
      </c>
      <c r="AL63" s="32">
        <v>0</v>
      </c>
      <c r="AM63" s="31">
        <v>0</v>
      </c>
      <c r="AN63" s="32">
        <v>0</v>
      </c>
      <c r="AO63" s="31">
        <v>0</v>
      </c>
      <c r="AP63" s="32">
        <v>0</v>
      </c>
      <c r="AQ63" s="31">
        <v>0</v>
      </c>
      <c r="AR63" s="32">
        <v>0</v>
      </c>
      <c r="AS63" s="31">
        <v>0</v>
      </c>
      <c r="AT63" s="32">
        <v>0</v>
      </c>
      <c r="AU63" s="34">
        <f t="shared" ref="AU63:AV63" si="293">SUM(AK63,AM63,AO63,AQ63,AS63)</f>
        <v>0</v>
      </c>
      <c r="AV63" s="35">
        <f t="shared" si="293"/>
        <v>0</v>
      </c>
      <c r="AW63" s="37">
        <f t="shared" ref="AW63:AX63" si="294">SUM(M63,AA63,AI63,AU63)</f>
        <v>3</v>
      </c>
      <c r="AX63" s="38">
        <f t="shared" si="294"/>
        <v>0</v>
      </c>
      <c r="AY63" s="29">
        <f t="shared" si="5"/>
        <v>3</v>
      </c>
    </row>
    <row r="64" spans="1:51" ht="18" x14ac:dyDescent="0.25">
      <c r="A64" s="143"/>
      <c r="B64" s="105" t="s">
        <v>94</v>
      </c>
      <c r="C64" s="31">
        <v>0</v>
      </c>
      <c r="D64" s="32">
        <v>0</v>
      </c>
      <c r="E64" s="31">
        <v>0</v>
      </c>
      <c r="F64" s="32">
        <v>0</v>
      </c>
      <c r="G64" s="31">
        <v>0</v>
      </c>
      <c r="H64" s="32">
        <v>0</v>
      </c>
      <c r="I64" s="31">
        <v>0</v>
      </c>
      <c r="J64" s="32">
        <v>0</v>
      </c>
      <c r="K64" s="31">
        <v>0</v>
      </c>
      <c r="L64" s="32">
        <v>0</v>
      </c>
      <c r="M64" s="34">
        <f t="shared" ref="M64:N64" si="295">SUM(C64,E64,G64,I64,K64)</f>
        <v>0</v>
      </c>
      <c r="N64" s="35">
        <f t="shared" si="295"/>
        <v>0</v>
      </c>
      <c r="O64" s="36">
        <v>0</v>
      </c>
      <c r="P64" s="32">
        <v>0</v>
      </c>
      <c r="Q64" s="31">
        <v>0</v>
      </c>
      <c r="R64" s="32">
        <v>0</v>
      </c>
      <c r="S64" s="63">
        <v>1</v>
      </c>
      <c r="T64" s="32"/>
      <c r="U64" s="31">
        <v>0</v>
      </c>
      <c r="V64" s="32">
        <v>0</v>
      </c>
      <c r="W64" s="80">
        <v>0</v>
      </c>
      <c r="X64" s="32">
        <v>0</v>
      </c>
      <c r="Y64" s="31">
        <v>0</v>
      </c>
      <c r="Z64" s="33">
        <v>0</v>
      </c>
      <c r="AA64" s="34">
        <f t="shared" ref="AA64:AB64" si="296">SUM(O64,Q64,S64,U64,W64,Y64)</f>
        <v>1</v>
      </c>
      <c r="AB64" s="35">
        <f t="shared" si="296"/>
        <v>0</v>
      </c>
      <c r="AC64" s="31">
        <v>0</v>
      </c>
      <c r="AD64" s="32">
        <v>0</v>
      </c>
      <c r="AE64" s="31">
        <v>0</v>
      </c>
      <c r="AF64" s="32">
        <v>0</v>
      </c>
      <c r="AG64" s="31">
        <v>0</v>
      </c>
      <c r="AH64" s="33">
        <v>0</v>
      </c>
      <c r="AI64" s="34">
        <f t="shared" ref="AI64:AJ64" si="297">SUM(AC64,AE64,AG64)</f>
        <v>0</v>
      </c>
      <c r="AJ64" s="35">
        <f t="shared" si="297"/>
        <v>0</v>
      </c>
      <c r="AK64" s="31">
        <v>0</v>
      </c>
      <c r="AL64" s="32">
        <v>0</v>
      </c>
      <c r="AM64" s="31">
        <v>0</v>
      </c>
      <c r="AN64" s="32">
        <v>0</v>
      </c>
      <c r="AO64" s="31">
        <v>0</v>
      </c>
      <c r="AP64" s="32">
        <v>0</v>
      </c>
      <c r="AQ64" s="31">
        <v>0</v>
      </c>
      <c r="AR64" s="32">
        <v>0</v>
      </c>
      <c r="AS64" s="31">
        <v>0</v>
      </c>
      <c r="AT64" s="32">
        <v>0</v>
      </c>
      <c r="AU64" s="34">
        <f t="shared" ref="AU64:AV64" si="298">SUM(AK64,AM64,AO64,AQ64,AS64)</f>
        <v>0</v>
      </c>
      <c r="AV64" s="35">
        <f t="shared" si="298"/>
        <v>0</v>
      </c>
      <c r="AW64" s="37">
        <f t="shared" ref="AW64:AX64" si="299">SUM(M64,AA64,AI64,AU64)</f>
        <v>1</v>
      </c>
      <c r="AX64" s="38">
        <f t="shared" si="299"/>
        <v>0</v>
      </c>
      <c r="AY64" s="29">
        <f t="shared" si="5"/>
        <v>1</v>
      </c>
    </row>
    <row r="65" spans="1:51" ht="18" x14ac:dyDescent="0.25">
      <c r="A65" s="143"/>
      <c r="B65" s="81" t="s">
        <v>95</v>
      </c>
      <c r="C65" s="31">
        <v>0</v>
      </c>
      <c r="D65" s="32">
        <v>0</v>
      </c>
      <c r="E65" s="31">
        <v>0</v>
      </c>
      <c r="F65" s="32">
        <v>0</v>
      </c>
      <c r="G65" s="31">
        <v>1</v>
      </c>
      <c r="H65" s="32">
        <v>0</v>
      </c>
      <c r="I65" s="31">
        <v>0</v>
      </c>
      <c r="J65" s="32">
        <v>0</v>
      </c>
      <c r="K65" s="31">
        <v>0</v>
      </c>
      <c r="L65" s="33">
        <v>0</v>
      </c>
      <c r="M65" s="34">
        <f t="shared" ref="M65:N65" si="300">SUM(C65,E65,G65,I65,K65)</f>
        <v>1</v>
      </c>
      <c r="N65" s="35">
        <f t="shared" si="300"/>
        <v>0</v>
      </c>
      <c r="O65" s="36">
        <v>0</v>
      </c>
      <c r="P65" s="32">
        <v>0</v>
      </c>
      <c r="Q65" s="31">
        <v>1</v>
      </c>
      <c r="R65" s="32">
        <v>0</v>
      </c>
      <c r="S65" s="31">
        <v>0</v>
      </c>
      <c r="T65" s="32">
        <v>0</v>
      </c>
      <c r="U65" s="31">
        <v>0</v>
      </c>
      <c r="V65" s="32">
        <v>0</v>
      </c>
      <c r="W65" s="80">
        <v>0</v>
      </c>
      <c r="X65" s="32">
        <v>0</v>
      </c>
      <c r="Y65" s="31">
        <v>0</v>
      </c>
      <c r="Z65" s="33">
        <v>0</v>
      </c>
      <c r="AA65" s="34">
        <f t="shared" ref="AA65:AB65" si="301">SUM(O65,Q65,S65,U65,W65,Y65)</f>
        <v>1</v>
      </c>
      <c r="AB65" s="35">
        <f t="shared" si="301"/>
        <v>0</v>
      </c>
      <c r="AC65" s="31">
        <v>0</v>
      </c>
      <c r="AD65" s="32">
        <v>0</v>
      </c>
      <c r="AE65" s="31">
        <v>0</v>
      </c>
      <c r="AF65" s="32">
        <v>0</v>
      </c>
      <c r="AG65" s="31">
        <v>0</v>
      </c>
      <c r="AH65" s="33">
        <v>0</v>
      </c>
      <c r="AI65" s="34">
        <f t="shared" ref="AI65:AJ65" si="302">SUM(AC65,AE65,AG65)</f>
        <v>0</v>
      </c>
      <c r="AJ65" s="35">
        <f t="shared" si="302"/>
        <v>0</v>
      </c>
      <c r="AK65" s="31">
        <v>0</v>
      </c>
      <c r="AL65" s="32">
        <v>0</v>
      </c>
      <c r="AM65" s="31">
        <v>0</v>
      </c>
      <c r="AN65" s="32">
        <v>0</v>
      </c>
      <c r="AO65" s="31">
        <v>0</v>
      </c>
      <c r="AP65" s="32">
        <v>0</v>
      </c>
      <c r="AQ65" s="31">
        <v>0</v>
      </c>
      <c r="AR65" s="32">
        <v>0</v>
      </c>
      <c r="AS65" s="31">
        <v>0</v>
      </c>
      <c r="AT65" s="32">
        <v>0</v>
      </c>
      <c r="AU65" s="34">
        <f t="shared" ref="AU65:AV65" si="303">SUM(AK65,AM65,AO65,AQ65,AS65)</f>
        <v>0</v>
      </c>
      <c r="AV65" s="35">
        <f t="shared" si="303"/>
        <v>0</v>
      </c>
      <c r="AW65" s="37">
        <f t="shared" ref="AW65:AX65" si="304">SUM(M65,AA65,AI65,AU65)</f>
        <v>2</v>
      </c>
      <c r="AX65" s="38">
        <f t="shared" si="304"/>
        <v>0</v>
      </c>
      <c r="AY65" s="29">
        <f t="shared" si="5"/>
        <v>2</v>
      </c>
    </row>
    <row r="66" spans="1:51" ht="18" x14ac:dyDescent="0.25">
      <c r="A66" s="144"/>
      <c r="B66" s="81" t="s">
        <v>96</v>
      </c>
      <c r="C66" s="31">
        <v>0</v>
      </c>
      <c r="D66" s="32">
        <v>0</v>
      </c>
      <c r="E66" s="31">
        <v>0</v>
      </c>
      <c r="F66" s="32">
        <v>0</v>
      </c>
      <c r="G66" s="31">
        <v>0</v>
      </c>
      <c r="H66" s="32">
        <v>0</v>
      </c>
      <c r="I66" s="31">
        <v>1</v>
      </c>
      <c r="J66" s="32">
        <v>0</v>
      </c>
      <c r="K66" s="31">
        <v>0</v>
      </c>
      <c r="L66" s="33">
        <v>0</v>
      </c>
      <c r="M66" s="34">
        <f t="shared" ref="M66:N66" si="305">SUM(C66,E66,G66,I66,K66)</f>
        <v>1</v>
      </c>
      <c r="N66" s="35">
        <f t="shared" si="305"/>
        <v>0</v>
      </c>
      <c r="O66" s="36">
        <v>0</v>
      </c>
      <c r="P66" s="32">
        <v>0</v>
      </c>
      <c r="Q66" s="31">
        <v>0</v>
      </c>
      <c r="R66" s="32">
        <v>0</v>
      </c>
      <c r="S66" s="31">
        <v>0</v>
      </c>
      <c r="T66" s="32">
        <v>0</v>
      </c>
      <c r="U66" s="31">
        <v>0</v>
      </c>
      <c r="V66" s="32">
        <v>0</v>
      </c>
      <c r="W66" s="80">
        <v>0</v>
      </c>
      <c r="X66" s="32">
        <v>0</v>
      </c>
      <c r="Y66" s="31">
        <v>0</v>
      </c>
      <c r="Z66" s="33">
        <v>0</v>
      </c>
      <c r="AA66" s="34">
        <f t="shared" ref="AA66:AB66" si="306">SUM(O66,Q66,S66,U66,W66,Y66)</f>
        <v>0</v>
      </c>
      <c r="AB66" s="35">
        <f t="shared" si="306"/>
        <v>0</v>
      </c>
      <c r="AC66" s="31">
        <v>0</v>
      </c>
      <c r="AD66" s="32">
        <v>0</v>
      </c>
      <c r="AE66" s="31">
        <v>0</v>
      </c>
      <c r="AF66" s="32">
        <v>0</v>
      </c>
      <c r="AG66" s="31">
        <v>0</v>
      </c>
      <c r="AH66" s="33">
        <v>0</v>
      </c>
      <c r="AI66" s="34">
        <f t="shared" ref="AI66:AJ66" si="307">SUM(AC66,AE66,AG66)</f>
        <v>0</v>
      </c>
      <c r="AJ66" s="35">
        <f t="shared" si="307"/>
        <v>0</v>
      </c>
      <c r="AK66" s="31">
        <v>0</v>
      </c>
      <c r="AL66" s="32">
        <v>0</v>
      </c>
      <c r="AM66" s="31">
        <v>0</v>
      </c>
      <c r="AN66" s="32">
        <v>0</v>
      </c>
      <c r="AO66" s="31">
        <v>0</v>
      </c>
      <c r="AP66" s="32">
        <v>0</v>
      </c>
      <c r="AQ66" s="31">
        <v>0</v>
      </c>
      <c r="AR66" s="32">
        <v>0</v>
      </c>
      <c r="AS66" s="31">
        <v>0</v>
      </c>
      <c r="AT66" s="32">
        <v>0</v>
      </c>
      <c r="AU66" s="34">
        <f t="shared" ref="AU66:AV66" si="308">SUM(AK66,AM66,AO66,AQ66,AS66)</f>
        <v>0</v>
      </c>
      <c r="AV66" s="35">
        <f t="shared" si="308"/>
        <v>0</v>
      </c>
      <c r="AW66" s="37">
        <f t="shared" ref="AW66:AX66" si="309">SUM(M66,AA66,AI66,AU66)</f>
        <v>1</v>
      </c>
      <c r="AX66" s="38">
        <f t="shared" si="309"/>
        <v>0</v>
      </c>
      <c r="AY66" s="29">
        <f t="shared" si="5"/>
        <v>1</v>
      </c>
    </row>
  </sheetData>
  <mergeCells count="28">
    <mergeCell ref="AQ2:AR2"/>
    <mergeCell ref="AS2:AT2"/>
    <mergeCell ref="AU2:AV2"/>
    <mergeCell ref="AW2:AX2"/>
    <mergeCell ref="C1:AX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4:A25"/>
    <mergeCell ref="A26:A33"/>
    <mergeCell ref="A34:A66"/>
    <mergeCell ref="S2:T2"/>
    <mergeCell ref="U2:V2"/>
    <mergeCell ref="AM2:AN2"/>
    <mergeCell ref="AO2:AP2"/>
    <mergeCell ref="AC2:AD2"/>
    <mergeCell ref="AE2:AF2"/>
    <mergeCell ref="AG2:AH2"/>
    <mergeCell ref="AI2:AJ2"/>
    <mergeCell ref="AK2:A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555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556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18">
        <v>1</v>
      </c>
      <c r="N4" s="20"/>
      <c r="O4" s="19"/>
      <c r="P4" s="20"/>
      <c r="Q4" s="19"/>
      <c r="R4" s="20"/>
      <c r="S4" s="19"/>
      <c r="T4" s="20"/>
      <c r="U4" s="19"/>
      <c r="V4" s="20"/>
      <c r="W4" s="118">
        <v>1</v>
      </c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2</v>
      </c>
      <c r="BF4" s="20">
        <f t="shared" si="0"/>
        <v>0</v>
      </c>
    </row>
    <row r="5" spans="1:58" ht="12.75" x14ac:dyDescent="0.2">
      <c r="A5" s="139"/>
      <c r="B5" s="30" t="s">
        <v>557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63">
        <v>1</v>
      </c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1</v>
      </c>
      <c r="BF5" s="32">
        <f t="shared" si="1"/>
        <v>0</v>
      </c>
    </row>
    <row r="6" spans="1:58" ht="12.75" x14ac:dyDescent="0.2">
      <c r="A6" s="139"/>
      <c r="B6" s="30" t="s">
        <v>558</v>
      </c>
      <c r="C6" s="63">
        <v>2</v>
      </c>
      <c r="D6" s="32"/>
      <c r="E6" s="31"/>
      <c r="F6" s="32"/>
      <c r="G6" s="31"/>
      <c r="H6" s="64">
        <v>1</v>
      </c>
      <c r="I6" s="31"/>
      <c r="J6" s="32"/>
      <c r="K6" s="63">
        <v>3</v>
      </c>
      <c r="L6" s="64">
        <v>1</v>
      </c>
      <c r="M6" s="63">
        <v>2</v>
      </c>
      <c r="N6" s="64">
        <v>1</v>
      </c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64">
        <v>3</v>
      </c>
      <c r="AC6" s="31"/>
      <c r="AD6" s="64">
        <v>1</v>
      </c>
      <c r="AE6" s="63">
        <v>1</v>
      </c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8</v>
      </c>
      <c r="BF6" s="32">
        <f t="shared" si="2"/>
        <v>7</v>
      </c>
    </row>
    <row r="7" spans="1:58" ht="12.75" x14ac:dyDescent="0.2">
      <c r="A7" s="139"/>
      <c r="B7" s="30" t="s">
        <v>559</v>
      </c>
      <c r="C7" s="63">
        <v>12</v>
      </c>
      <c r="D7" s="32"/>
      <c r="E7" s="63">
        <v>17</v>
      </c>
      <c r="F7" s="32"/>
      <c r="G7" s="63">
        <v>10</v>
      </c>
      <c r="H7" s="32"/>
      <c r="I7" s="63"/>
      <c r="J7" s="64">
        <v>5</v>
      </c>
      <c r="K7" s="63">
        <v>10</v>
      </c>
      <c r="L7" s="32"/>
      <c r="M7" s="63">
        <v>72</v>
      </c>
      <c r="N7" s="32"/>
      <c r="O7" s="63"/>
      <c r="P7" s="32"/>
      <c r="Q7" s="63"/>
      <c r="R7" s="32"/>
      <c r="S7" s="63">
        <v>2</v>
      </c>
      <c r="T7" s="32"/>
      <c r="U7" s="63"/>
      <c r="V7" s="32"/>
      <c r="W7" s="63">
        <v>17</v>
      </c>
      <c r="X7" s="32"/>
      <c r="Y7" s="63">
        <v>17</v>
      </c>
      <c r="Z7" s="32"/>
      <c r="AA7" s="63"/>
      <c r="AB7" s="64">
        <v>1</v>
      </c>
      <c r="AC7" s="63">
        <v>3</v>
      </c>
      <c r="AD7" s="32"/>
      <c r="AE7" s="63">
        <v>2</v>
      </c>
      <c r="AF7" s="64">
        <v>3</v>
      </c>
      <c r="AG7" s="63">
        <v>12</v>
      </c>
      <c r="AH7" s="32"/>
      <c r="AI7" s="63">
        <v>14</v>
      </c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188</v>
      </c>
      <c r="BF7" s="32">
        <f t="shared" si="3"/>
        <v>9</v>
      </c>
    </row>
    <row r="8" spans="1:58" ht="12.75" x14ac:dyDescent="0.2">
      <c r="A8" s="139"/>
      <c r="B8" s="30" t="s">
        <v>560</v>
      </c>
      <c r="C8" s="63">
        <v>38</v>
      </c>
      <c r="D8" s="32"/>
      <c r="E8" s="63">
        <v>72</v>
      </c>
      <c r="F8" s="32"/>
      <c r="G8" s="63">
        <v>66</v>
      </c>
      <c r="H8" s="32"/>
      <c r="I8" s="63"/>
      <c r="J8" s="32"/>
      <c r="K8" s="63">
        <v>19</v>
      </c>
      <c r="L8" s="32"/>
      <c r="M8" s="63">
        <v>153</v>
      </c>
      <c r="N8" s="32"/>
      <c r="O8" s="63"/>
      <c r="P8" s="32"/>
      <c r="Q8" s="63">
        <v>25</v>
      </c>
      <c r="R8" s="32"/>
      <c r="S8" s="63"/>
      <c r="T8" s="32"/>
      <c r="U8" s="63">
        <v>88</v>
      </c>
      <c r="V8" s="32"/>
      <c r="W8" s="63">
        <v>72</v>
      </c>
      <c r="X8" s="32"/>
      <c r="Y8" s="63">
        <v>59</v>
      </c>
      <c r="Z8" s="32"/>
      <c r="AA8" s="63"/>
      <c r="AB8" s="64">
        <v>3</v>
      </c>
      <c r="AC8" s="63">
        <v>9</v>
      </c>
      <c r="AD8" s="64">
        <v>9</v>
      </c>
      <c r="AE8" s="63">
        <v>8</v>
      </c>
      <c r="AF8" s="32"/>
      <c r="AG8" s="63">
        <v>64</v>
      </c>
      <c r="AH8" s="32"/>
      <c r="AI8" s="63">
        <v>23</v>
      </c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696</v>
      </c>
      <c r="BF8" s="32">
        <f t="shared" si="4"/>
        <v>12</v>
      </c>
    </row>
    <row r="9" spans="1:58" ht="12.75" x14ac:dyDescent="0.2">
      <c r="A9" s="139"/>
      <c r="B9" s="30" t="s">
        <v>561</v>
      </c>
      <c r="C9" s="31"/>
      <c r="D9" s="32"/>
      <c r="E9" s="31"/>
      <c r="F9" s="32"/>
      <c r="G9" s="63">
        <v>5</v>
      </c>
      <c r="H9" s="32"/>
      <c r="I9" s="31"/>
      <c r="J9" s="32"/>
      <c r="K9" s="31"/>
      <c r="L9" s="32"/>
      <c r="M9" s="31"/>
      <c r="N9" s="32"/>
      <c r="O9" s="31"/>
      <c r="P9" s="32"/>
      <c r="Q9" s="63">
        <v>2</v>
      </c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7</v>
      </c>
      <c r="BF9" s="32">
        <f t="shared" si="5"/>
        <v>0</v>
      </c>
    </row>
    <row r="10" spans="1:58" ht="12.75" x14ac:dyDescent="0.2">
      <c r="A10" s="139"/>
      <c r="B10" s="30" t="s">
        <v>562</v>
      </c>
      <c r="C10" s="63"/>
      <c r="D10" s="32"/>
      <c r="E10" s="63"/>
      <c r="F10" s="32"/>
      <c r="G10" s="63"/>
      <c r="H10" s="32"/>
      <c r="I10" s="63"/>
      <c r="J10" s="32"/>
      <c r="K10" s="63"/>
      <c r="L10" s="32"/>
      <c r="M10" s="63"/>
      <c r="N10" s="32"/>
      <c r="O10" s="63"/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>
        <v>4</v>
      </c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4</v>
      </c>
      <c r="BF10" s="32">
        <f t="shared" si="6"/>
        <v>0</v>
      </c>
    </row>
    <row r="11" spans="1:58" ht="12.75" x14ac:dyDescent="0.2">
      <c r="A11" s="139"/>
      <c r="B11" s="30" t="s">
        <v>563</v>
      </c>
      <c r="C11" s="31"/>
      <c r="D11" s="32"/>
      <c r="E11" s="31"/>
      <c r="F11" s="32"/>
      <c r="G11" s="31"/>
      <c r="H11" s="32"/>
      <c r="I11" s="31"/>
      <c r="J11" s="32"/>
      <c r="K11" s="63">
        <v>1</v>
      </c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63">
        <v>1</v>
      </c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2</v>
      </c>
      <c r="BF11" s="32">
        <f t="shared" si="7"/>
        <v>0</v>
      </c>
    </row>
    <row r="12" spans="1:58" ht="12.75" x14ac:dyDescent="0.2">
      <c r="A12" s="139"/>
      <c r="B12" s="30" t="s">
        <v>564</v>
      </c>
      <c r="C12" s="31"/>
      <c r="D12" s="32"/>
      <c r="E12" s="31"/>
      <c r="F12" s="32"/>
      <c r="G12" s="31"/>
      <c r="H12" s="32"/>
      <c r="I12" s="31"/>
      <c r="J12" s="32"/>
      <c r="K12" s="63">
        <v>1</v>
      </c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1</v>
      </c>
      <c r="BF12" s="32">
        <f t="shared" si="8"/>
        <v>0</v>
      </c>
    </row>
    <row r="13" spans="1:58" ht="12.75" x14ac:dyDescent="0.2">
      <c r="A13" s="139"/>
      <c r="B13" s="30" t="s">
        <v>565</v>
      </c>
      <c r="C13" s="63">
        <v>11</v>
      </c>
      <c r="D13" s="32"/>
      <c r="E13" s="31"/>
      <c r="F13" s="32"/>
      <c r="G13" s="31"/>
      <c r="H13" s="64">
        <v>3</v>
      </c>
      <c r="I13" s="63">
        <v>2</v>
      </c>
      <c r="J13" s="64">
        <v>9</v>
      </c>
      <c r="K13" s="63">
        <v>1</v>
      </c>
      <c r="L13" s="64">
        <v>11</v>
      </c>
      <c r="M13" s="63">
        <v>5</v>
      </c>
      <c r="N13" s="64">
        <v>3</v>
      </c>
      <c r="O13" s="31"/>
      <c r="P13" s="64">
        <v>5</v>
      </c>
      <c r="Q13" s="31"/>
      <c r="R13" s="32"/>
      <c r="S13" s="63">
        <v>14</v>
      </c>
      <c r="T13" s="32"/>
      <c r="U13" s="31"/>
      <c r="V13" s="32"/>
      <c r="W13" s="31"/>
      <c r="X13" s="32"/>
      <c r="Y13" s="63">
        <v>1</v>
      </c>
      <c r="Z13" s="32"/>
      <c r="AA13" s="63">
        <v>2</v>
      </c>
      <c r="AB13" s="64">
        <v>22</v>
      </c>
      <c r="AC13" s="31"/>
      <c r="AD13" s="64">
        <v>59</v>
      </c>
      <c r="AE13" s="31"/>
      <c r="AF13" s="64">
        <v>10</v>
      </c>
      <c r="AG13" s="63">
        <v>1</v>
      </c>
      <c r="AH13" s="64">
        <v>2</v>
      </c>
      <c r="AI13" s="63">
        <v>18</v>
      </c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55</v>
      </c>
      <c r="BF13" s="32">
        <f t="shared" si="9"/>
        <v>124</v>
      </c>
    </row>
    <row r="14" spans="1:58" ht="12.75" x14ac:dyDescent="0.2">
      <c r="A14" s="139"/>
      <c r="B14" s="30" t="s">
        <v>566</v>
      </c>
      <c r="C14" s="63"/>
      <c r="D14" s="32"/>
      <c r="E14" s="63">
        <v>15</v>
      </c>
      <c r="F14" s="32"/>
      <c r="G14" s="63">
        <v>9</v>
      </c>
      <c r="H14" s="32"/>
      <c r="I14" s="63"/>
      <c r="J14" s="32"/>
      <c r="K14" s="63">
        <v>3</v>
      </c>
      <c r="L14" s="32"/>
      <c r="M14" s="63"/>
      <c r="N14" s="32"/>
      <c r="O14" s="63"/>
      <c r="P14" s="32"/>
      <c r="Q14" s="63">
        <v>1</v>
      </c>
      <c r="R14" s="32"/>
      <c r="S14" s="63"/>
      <c r="T14" s="32"/>
      <c r="U14" s="63">
        <v>9</v>
      </c>
      <c r="V14" s="32"/>
      <c r="W14" s="63">
        <v>7</v>
      </c>
      <c r="X14" s="32"/>
      <c r="Y14" s="63">
        <v>5</v>
      </c>
      <c r="Z14" s="32"/>
      <c r="AA14" s="63"/>
      <c r="AB14" s="32"/>
      <c r="AC14" s="63"/>
      <c r="AD14" s="64">
        <v>4</v>
      </c>
      <c r="AE14" s="63"/>
      <c r="AF14" s="32"/>
      <c r="AG14" s="63">
        <v>4</v>
      </c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53</v>
      </c>
      <c r="BF14" s="32">
        <f t="shared" si="10"/>
        <v>4</v>
      </c>
    </row>
    <row r="15" spans="1:58" ht="12.75" x14ac:dyDescent="0.2">
      <c r="A15" s="139"/>
      <c r="B15" s="30" t="s">
        <v>567</v>
      </c>
      <c r="C15" s="63">
        <v>2</v>
      </c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2</v>
      </c>
      <c r="BF15" s="32">
        <f t="shared" si="11"/>
        <v>0</v>
      </c>
    </row>
    <row r="16" spans="1:58" ht="12.75" x14ac:dyDescent="0.2">
      <c r="A16" s="139"/>
      <c r="B16" s="30" t="s">
        <v>568</v>
      </c>
      <c r="C16" s="63">
        <v>1</v>
      </c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63">
        <v>1</v>
      </c>
      <c r="AD16" s="64">
        <v>2</v>
      </c>
      <c r="AE16" s="31"/>
      <c r="AF16" s="32"/>
      <c r="AG16" s="63">
        <v>1</v>
      </c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3</v>
      </c>
      <c r="BF16" s="32">
        <f t="shared" si="12"/>
        <v>2</v>
      </c>
    </row>
    <row r="17" spans="1:58" ht="12.75" x14ac:dyDescent="0.2">
      <c r="A17" s="139"/>
      <c r="B17" s="30" t="s">
        <v>569</v>
      </c>
      <c r="C17" s="31"/>
      <c r="D17" s="32"/>
      <c r="E17" s="63">
        <v>3</v>
      </c>
      <c r="F17" s="32"/>
      <c r="G17" s="63">
        <v>1</v>
      </c>
      <c r="H17" s="32"/>
      <c r="I17" s="31"/>
      <c r="J17" s="32"/>
      <c r="K17" s="31"/>
      <c r="L17" s="32"/>
      <c r="M17" s="63">
        <v>3</v>
      </c>
      <c r="N17" s="32"/>
      <c r="O17" s="31"/>
      <c r="P17" s="32"/>
      <c r="Q17" s="31"/>
      <c r="R17" s="32"/>
      <c r="S17" s="31"/>
      <c r="T17" s="32"/>
      <c r="U17" s="63">
        <v>2</v>
      </c>
      <c r="V17" s="32"/>
      <c r="W17" s="63">
        <v>3</v>
      </c>
      <c r="X17" s="32"/>
      <c r="Y17" s="63">
        <v>4</v>
      </c>
      <c r="Z17" s="32"/>
      <c r="AA17" s="31"/>
      <c r="AB17" s="32"/>
      <c r="AC17" s="63">
        <v>3</v>
      </c>
      <c r="AD17" s="32"/>
      <c r="AE17" s="31"/>
      <c r="AF17" s="32"/>
      <c r="AG17" s="63">
        <v>2</v>
      </c>
      <c r="AH17" s="32"/>
      <c r="AI17" s="63">
        <v>8</v>
      </c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29</v>
      </c>
      <c r="BF17" s="32">
        <f t="shared" si="13"/>
        <v>0</v>
      </c>
    </row>
    <row r="18" spans="1:58" ht="12.75" x14ac:dyDescent="0.2">
      <c r="A18" s="139"/>
      <c r="B18" s="30" t="s">
        <v>570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63">
        <v>10</v>
      </c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10</v>
      </c>
      <c r="BF18" s="32">
        <f t="shared" si="14"/>
        <v>0</v>
      </c>
    </row>
    <row r="19" spans="1:58" ht="12.75" x14ac:dyDescent="0.2">
      <c r="A19" s="139"/>
      <c r="B19" s="30" t="s">
        <v>571</v>
      </c>
      <c r="C19" s="63">
        <v>14</v>
      </c>
      <c r="D19" s="64">
        <v>19</v>
      </c>
      <c r="E19" s="31"/>
      <c r="F19" s="32"/>
      <c r="G19" s="31"/>
      <c r="H19" s="64">
        <v>3</v>
      </c>
      <c r="I19" s="63">
        <v>17</v>
      </c>
      <c r="J19" s="64">
        <v>49</v>
      </c>
      <c r="K19" s="63">
        <v>1</v>
      </c>
      <c r="L19" s="64">
        <v>5</v>
      </c>
      <c r="M19" s="63">
        <v>2</v>
      </c>
      <c r="N19" s="64">
        <v>1</v>
      </c>
      <c r="O19" s="63">
        <v>9</v>
      </c>
      <c r="P19" s="64">
        <v>60</v>
      </c>
      <c r="Q19" s="31"/>
      <c r="R19" s="32"/>
      <c r="S19" s="63">
        <v>5</v>
      </c>
      <c r="T19" s="64">
        <v>59</v>
      </c>
      <c r="U19" s="31"/>
      <c r="V19" s="32"/>
      <c r="W19" s="31"/>
      <c r="X19" s="32"/>
      <c r="Y19" s="31"/>
      <c r="Z19" s="64">
        <v>3</v>
      </c>
      <c r="AA19" s="31"/>
      <c r="AB19" s="64">
        <v>19</v>
      </c>
      <c r="AC19" s="31"/>
      <c r="AD19" s="32"/>
      <c r="AE19" s="63">
        <v>18</v>
      </c>
      <c r="AF19" s="64">
        <v>49</v>
      </c>
      <c r="AG19" s="63">
        <v>1</v>
      </c>
      <c r="AH19" s="32"/>
      <c r="AI19" s="63">
        <v>38</v>
      </c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105</v>
      </c>
      <c r="BF19" s="32">
        <f t="shared" si="15"/>
        <v>267</v>
      </c>
    </row>
    <row r="20" spans="1:58" ht="12.75" x14ac:dyDescent="0.2">
      <c r="A20" s="139"/>
      <c r="B20" s="30" t="s">
        <v>572</v>
      </c>
      <c r="C20" s="31"/>
      <c r="D20" s="32"/>
      <c r="E20" s="31"/>
      <c r="F20" s="32"/>
      <c r="G20" s="31"/>
      <c r="H20" s="32"/>
      <c r="I20" s="31"/>
      <c r="J20" s="32"/>
      <c r="K20" s="31"/>
      <c r="L20" s="64">
        <v>1</v>
      </c>
      <c r="M20" s="63">
        <v>2</v>
      </c>
      <c r="N20" s="32"/>
      <c r="O20" s="31"/>
      <c r="P20" s="32"/>
      <c r="Q20" s="31"/>
      <c r="R20" s="32"/>
      <c r="S20" s="63">
        <v>1</v>
      </c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64">
        <v>6</v>
      </c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3</v>
      </c>
      <c r="BF20" s="32">
        <f t="shared" si="16"/>
        <v>7</v>
      </c>
    </row>
    <row r="21" spans="1:58" ht="12.75" x14ac:dyDescent="0.2">
      <c r="A21" s="139"/>
      <c r="B21" s="30" t="s">
        <v>573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574</v>
      </c>
      <c r="C22" s="31"/>
      <c r="D22" s="32"/>
      <c r="E22" s="31"/>
      <c r="F22" s="32"/>
      <c r="G22" s="31"/>
      <c r="H22" s="32"/>
      <c r="I22" s="31"/>
      <c r="J22" s="32"/>
      <c r="K22" s="63">
        <v>3</v>
      </c>
      <c r="L22" s="32"/>
      <c r="M22" s="63">
        <v>1</v>
      </c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4</v>
      </c>
      <c r="BF22" s="32">
        <f t="shared" si="18"/>
        <v>0</v>
      </c>
    </row>
    <row r="23" spans="1:58" ht="12.75" x14ac:dyDescent="0.2">
      <c r="A23" s="139"/>
      <c r="B23" s="30" t="s">
        <v>575</v>
      </c>
      <c r="C23" s="63"/>
      <c r="D23" s="32"/>
      <c r="E23" s="63">
        <v>1</v>
      </c>
      <c r="F23" s="32"/>
      <c r="G23" s="63">
        <v>1</v>
      </c>
      <c r="H23" s="32"/>
      <c r="I23" s="63"/>
      <c r="J23" s="32"/>
      <c r="K23" s="63"/>
      <c r="L23" s="32"/>
      <c r="M23" s="63"/>
      <c r="N23" s="32"/>
      <c r="O23" s="63"/>
      <c r="P23" s="32"/>
      <c r="Q23" s="63">
        <v>1</v>
      </c>
      <c r="R23" s="32"/>
      <c r="S23" s="63"/>
      <c r="T23" s="32"/>
      <c r="U23" s="63">
        <v>1</v>
      </c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4</v>
      </c>
      <c r="BF23" s="32">
        <f t="shared" si="19"/>
        <v>0</v>
      </c>
    </row>
    <row r="24" spans="1:58" ht="12.75" x14ac:dyDescent="0.2">
      <c r="A24" s="139"/>
      <c r="B24" s="30" t="s">
        <v>576</v>
      </c>
      <c r="C24" s="31"/>
      <c r="D24" s="32"/>
      <c r="E24" s="31"/>
      <c r="F24" s="32"/>
      <c r="G24" s="31"/>
      <c r="H24" s="32"/>
      <c r="I24" s="63">
        <v>1</v>
      </c>
      <c r="J24" s="64">
        <v>1</v>
      </c>
      <c r="K24" s="63">
        <v>1</v>
      </c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63">
        <v>1</v>
      </c>
      <c r="Z24" s="32"/>
      <c r="AA24" s="31"/>
      <c r="AB24" s="32"/>
      <c r="AC24" s="31"/>
      <c r="AD24" s="64">
        <v>2</v>
      </c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3</v>
      </c>
      <c r="BF24" s="32">
        <f t="shared" si="20"/>
        <v>3</v>
      </c>
    </row>
    <row r="25" spans="1:58" ht="12.75" x14ac:dyDescent="0.2">
      <c r="A25" s="140"/>
      <c r="B25" s="45" t="s">
        <v>577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578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579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580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581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63">
        <v>1</v>
      </c>
      <c r="AB29" s="32"/>
      <c r="AC29" s="31"/>
      <c r="AD29" s="32"/>
      <c r="AE29" s="63">
        <v>1</v>
      </c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2</v>
      </c>
      <c r="BF29" s="32">
        <f t="shared" si="25"/>
        <v>0</v>
      </c>
    </row>
    <row r="30" spans="1:58" ht="12.75" x14ac:dyDescent="0.2">
      <c r="A30" s="139"/>
      <c r="B30" s="30" t="s">
        <v>582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583</v>
      </c>
      <c r="C31" s="31"/>
      <c r="D31" s="32"/>
      <c r="E31" s="31"/>
      <c r="F31" s="32"/>
      <c r="G31" s="31"/>
      <c r="H31" s="32"/>
      <c r="I31" s="31"/>
      <c r="J31" s="32"/>
      <c r="K31" s="63">
        <v>4</v>
      </c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4</v>
      </c>
      <c r="BF31" s="32">
        <f t="shared" si="27"/>
        <v>0</v>
      </c>
    </row>
    <row r="32" spans="1:58" ht="12.75" x14ac:dyDescent="0.2">
      <c r="A32" s="139"/>
      <c r="B32" s="30" t="s">
        <v>584</v>
      </c>
      <c r="C32" s="31"/>
      <c r="D32" s="32"/>
      <c r="E32" s="31"/>
      <c r="F32" s="32"/>
      <c r="G32" s="31"/>
      <c r="H32" s="32"/>
      <c r="I32" s="31"/>
      <c r="J32" s="32"/>
      <c r="K32" s="63">
        <v>1</v>
      </c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63">
        <v>1</v>
      </c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2</v>
      </c>
      <c r="BF32" s="32">
        <f t="shared" si="28"/>
        <v>0</v>
      </c>
    </row>
    <row r="33" spans="1:58" ht="20.25" customHeight="1" x14ac:dyDescent="0.2">
      <c r="A33" s="140"/>
      <c r="B33" s="45" t="s">
        <v>585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586</v>
      </c>
      <c r="C34" s="73">
        <v>1</v>
      </c>
      <c r="D34" s="56"/>
      <c r="E34" s="55"/>
      <c r="F34" s="56"/>
      <c r="G34" s="55"/>
      <c r="H34" s="56"/>
      <c r="I34" s="55"/>
      <c r="J34" s="56"/>
      <c r="K34" s="73">
        <v>1</v>
      </c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2</v>
      </c>
      <c r="BF34" s="56">
        <f t="shared" si="30"/>
        <v>0</v>
      </c>
    </row>
    <row r="35" spans="1:58" ht="12.75" x14ac:dyDescent="0.2">
      <c r="A35" s="139"/>
      <c r="B35" s="30" t="s">
        <v>587</v>
      </c>
      <c r="C35" s="31"/>
      <c r="D35" s="32"/>
      <c r="E35" s="31"/>
      <c r="F35" s="32"/>
      <c r="G35" s="63">
        <v>1</v>
      </c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1</v>
      </c>
      <c r="BF35" s="32">
        <f t="shared" si="31"/>
        <v>0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R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70" width="6.85546875" customWidth="1"/>
  </cols>
  <sheetData>
    <row r="1" spans="1:70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</row>
    <row r="2" spans="1:70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588</v>
      </c>
      <c r="BF2" s="134"/>
      <c r="BG2" s="133" t="s">
        <v>589</v>
      </c>
      <c r="BH2" s="134"/>
      <c r="BI2" s="133" t="s">
        <v>590</v>
      </c>
      <c r="BJ2" s="134"/>
      <c r="BK2" s="133" t="s">
        <v>591</v>
      </c>
      <c r="BL2" s="134"/>
      <c r="BM2" s="133" t="s">
        <v>592</v>
      </c>
      <c r="BN2" s="134"/>
      <c r="BO2" s="133" t="s">
        <v>593</v>
      </c>
      <c r="BP2" s="134"/>
      <c r="BQ2" s="133" t="s">
        <v>99</v>
      </c>
      <c r="BR2" s="134"/>
    </row>
    <row r="3" spans="1:70" ht="53.25" customHeight="1" x14ac:dyDescent="0.2">
      <c r="A3" s="7"/>
      <c r="B3" s="8" t="s">
        <v>594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  <c r="BG3" s="9" t="s">
        <v>28</v>
      </c>
      <c r="BH3" s="10" t="s">
        <v>29</v>
      </c>
      <c r="BI3" s="9" t="s">
        <v>28</v>
      </c>
      <c r="BJ3" s="10" t="s">
        <v>29</v>
      </c>
      <c r="BK3" s="9" t="s">
        <v>28</v>
      </c>
      <c r="BL3" s="10" t="s">
        <v>29</v>
      </c>
      <c r="BM3" s="9" t="s">
        <v>28</v>
      </c>
      <c r="BN3" s="10" t="s">
        <v>29</v>
      </c>
      <c r="BO3" s="9" t="s">
        <v>28</v>
      </c>
      <c r="BP3" s="10" t="s">
        <v>29</v>
      </c>
      <c r="BQ3" s="9" t="s">
        <v>28</v>
      </c>
      <c r="BR3" s="10" t="s">
        <v>29</v>
      </c>
    </row>
    <row r="4" spans="1:70" ht="12.75" x14ac:dyDescent="0.2">
      <c r="A4" s="138" t="s">
        <v>31</v>
      </c>
      <c r="B4" s="18" t="s">
        <v>595</v>
      </c>
      <c r="C4" s="19"/>
      <c r="D4" s="20"/>
      <c r="E4" s="19"/>
      <c r="F4" s="20"/>
      <c r="G4" s="19"/>
      <c r="H4" s="20"/>
      <c r="I4" s="19"/>
      <c r="J4" s="20"/>
      <c r="K4" s="118">
        <v>3</v>
      </c>
      <c r="L4" s="20"/>
      <c r="M4" s="118">
        <v>1</v>
      </c>
      <c r="N4" s="20"/>
      <c r="O4" s="19"/>
      <c r="P4" s="20"/>
      <c r="Q4" s="118">
        <v>2</v>
      </c>
      <c r="R4" s="20"/>
      <c r="S4" s="19"/>
      <c r="T4" s="20"/>
      <c r="U4" s="19"/>
      <c r="V4" s="20"/>
      <c r="W4" s="118">
        <v>1</v>
      </c>
      <c r="X4" s="20"/>
      <c r="Y4" s="118">
        <v>4</v>
      </c>
      <c r="Z4" s="20"/>
      <c r="AA4" s="118">
        <v>3</v>
      </c>
      <c r="AB4" s="20"/>
      <c r="AC4" s="19"/>
      <c r="AD4" s="20"/>
      <c r="AE4" s="118">
        <v>4</v>
      </c>
      <c r="AF4" s="20"/>
      <c r="AG4" s="19"/>
      <c r="AH4" s="20"/>
      <c r="AI4" s="19"/>
      <c r="AJ4" s="20"/>
      <c r="AK4" s="19"/>
      <c r="AL4" s="20"/>
      <c r="AM4" s="19"/>
      <c r="AN4" s="20"/>
      <c r="AO4" s="118">
        <v>1</v>
      </c>
      <c r="AP4" s="20"/>
      <c r="AQ4" s="19"/>
      <c r="AR4" s="20"/>
      <c r="AS4" s="19"/>
      <c r="AT4" s="20"/>
      <c r="AU4" s="19"/>
      <c r="AV4" s="20"/>
      <c r="AW4" s="19"/>
      <c r="AX4" s="20"/>
      <c r="AY4" s="118">
        <v>1</v>
      </c>
      <c r="AZ4" s="20"/>
      <c r="BA4" s="118">
        <v>2</v>
      </c>
      <c r="BB4" s="20"/>
      <c r="BC4" s="118">
        <v>4</v>
      </c>
      <c r="BD4" s="20"/>
      <c r="BE4" s="19"/>
      <c r="BF4" s="20"/>
      <c r="BG4" s="118">
        <v>4</v>
      </c>
      <c r="BH4" s="20"/>
      <c r="BI4" s="19"/>
      <c r="BJ4" s="20"/>
      <c r="BK4" s="19"/>
      <c r="BL4" s="20"/>
      <c r="BM4" s="118">
        <v>4</v>
      </c>
      <c r="BN4" s="20"/>
      <c r="BO4" s="19"/>
      <c r="BP4" s="20"/>
      <c r="BQ4" s="19">
        <f t="shared" ref="BQ4:BQ43" si="0">SUM(C4,E4,G4,I4,K4,M4,O4,Q4,S4,U4,W4,Y4,AA4,AC4,AE4,AG4,AI4,AK4,AM4,AO4,AQ4,AS4,AU4,AW4,AY4,BA4,BC4, BE4,BG4,BI4,BK4,BM4,BO4)</f>
        <v>34</v>
      </c>
      <c r="BR4" s="20">
        <f t="shared" ref="BR4:BR43" si="1">SUM(D4,F4,H4,J4,L4,N4,P4,R4,T4,V4,X4,Z4,AB4,AD4,AF4,AH4,AJ4,AL4,AN4,AP4,AR4,AT4,AV4,AX4,AZ4,BB4,BD4,BF4,BH4,BJ4,BL4,BN4,BP4)</f>
        <v>0</v>
      </c>
    </row>
    <row r="5" spans="1:70" ht="12.75" x14ac:dyDescent="0.2">
      <c r="A5" s="139"/>
      <c r="B5" s="30" t="s">
        <v>596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63">
        <v>2</v>
      </c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63">
        <v>1</v>
      </c>
      <c r="AF5" s="32"/>
      <c r="AG5" s="31"/>
      <c r="AH5" s="32"/>
      <c r="AI5" s="63">
        <v>2</v>
      </c>
      <c r="AJ5" s="32"/>
      <c r="AK5" s="63">
        <v>3</v>
      </c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63">
        <v>3</v>
      </c>
      <c r="AX5" s="32"/>
      <c r="AY5" s="31"/>
      <c r="AZ5" s="32"/>
      <c r="BA5" s="31"/>
      <c r="BB5" s="32"/>
      <c r="BC5" s="63">
        <v>1</v>
      </c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>
        <f t="shared" si="0"/>
        <v>12</v>
      </c>
      <c r="BR5" s="32">
        <f t="shared" si="1"/>
        <v>0</v>
      </c>
    </row>
    <row r="6" spans="1:70" ht="12.75" x14ac:dyDescent="0.2">
      <c r="A6" s="139"/>
      <c r="B6" s="30" t="s">
        <v>597</v>
      </c>
      <c r="C6" s="31"/>
      <c r="D6" s="64">
        <v>3</v>
      </c>
      <c r="E6" s="31"/>
      <c r="F6" s="64">
        <v>2</v>
      </c>
      <c r="G6" s="31"/>
      <c r="H6" s="32"/>
      <c r="I6" s="63">
        <v>3</v>
      </c>
      <c r="J6" s="64">
        <v>3</v>
      </c>
      <c r="K6" s="63">
        <v>22</v>
      </c>
      <c r="L6" s="64">
        <v>3</v>
      </c>
      <c r="M6" s="63">
        <v>3</v>
      </c>
      <c r="N6" s="64">
        <v>2</v>
      </c>
      <c r="O6" s="63">
        <v>2</v>
      </c>
      <c r="P6" s="64">
        <v>5</v>
      </c>
      <c r="Q6" s="31"/>
      <c r="R6" s="32"/>
      <c r="S6" s="63">
        <v>1</v>
      </c>
      <c r="T6" s="64">
        <v>1</v>
      </c>
      <c r="U6" s="63">
        <v>1</v>
      </c>
      <c r="V6" s="32"/>
      <c r="W6" s="63">
        <v>1</v>
      </c>
      <c r="X6" s="64">
        <v>12</v>
      </c>
      <c r="Y6" s="63">
        <v>1</v>
      </c>
      <c r="Z6" s="64">
        <v>5</v>
      </c>
      <c r="AA6" s="31"/>
      <c r="AB6" s="64">
        <v>1</v>
      </c>
      <c r="AC6" s="31"/>
      <c r="AD6" s="32"/>
      <c r="AE6" s="63">
        <v>4</v>
      </c>
      <c r="AF6" s="64">
        <v>5</v>
      </c>
      <c r="AG6" s="63">
        <v>1</v>
      </c>
      <c r="AH6" s="64">
        <v>2</v>
      </c>
      <c r="AI6" s="63">
        <v>3</v>
      </c>
      <c r="AJ6" s="32"/>
      <c r="AK6" s="63">
        <v>2</v>
      </c>
      <c r="AL6" s="32"/>
      <c r="AM6" s="31"/>
      <c r="AN6" s="32"/>
      <c r="AO6" s="63">
        <v>11</v>
      </c>
      <c r="AP6" s="32"/>
      <c r="AQ6" s="63">
        <v>4</v>
      </c>
      <c r="AR6" s="32"/>
      <c r="AS6" s="31"/>
      <c r="AT6" s="64">
        <v>1</v>
      </c>
      <c r="AU6" s="63">
        <v>10</v>
      </c>
      <c r="AV6" s="64">
        <v>1</v>
      </c>
      <c r="AW6" s="63">
        <v>10</v>
      </c>
      <c r="AX6" s="64">
        <v>10</v>
      </c>
      <c r="AY6" s="63">
        <v>2</v>
      </c>
      <c r="AZ6" s="64">
        <v>2</v>
      </c>
      <c r="BA6" s="63">
        <v>1</v>
      </c>
      <c r="BB6" s="64">
        <v>11</v>
      </c>
      <c r="BC6" s="63">
        <v>9</v>
      </c>
      <c r="BD6" s="64">
        <v>6</v>
      </c>
      <c r="BE6" s="63">
        <v>1</v>
      </c>
      <c r="BF6" s="64">
        <v>1</v>
      </c>
      <c r="BG6" s="63">
        <v>3</v>
      </c>
      <c r="BH6" s="32"/>
      <c r="BI6" s="31"/>
      <c r="BJ6" s="32"/>
      <c r="BK6" s="63">
        <v>1</v>
      </c>
      <c r="BL6" s="32"/>
      <c r="BM6" s="63">
        <v>4</v>
      </c>
      <c r="BN6" s="64">
        <v>6</v>
      </c>
      <c r="BO6" s="63">
        <v>1</v>
      </c>
      <c r="BP6" s="64">
        <v>1</v>
      </c>
      <c r="BQ6" s="31">
        <f t="shared" si="0"/>
        <v>101</v>
      </c>
      <c r="BR6" s="32">
        <f t="shared" si="1"/>
        <v>83</v>
      </c>
    </row>
    <row r="7" spans="1:70" ht="12.75" x14ac:dyDescent="0.2">
      <c r="A7" s="139"/>
      <c r="B7" s="30" t="s">
        <v>598</v>
      </c>
      <c r="C7" s="63">
        <v>2</v>
      </c>
      <c r="D7" s="32"/>
      <c r="E7" s="63">
        <v>2</v>
      </c>
      <c r="F7" s="32"/>
      <c r="G7" s="63">
        <v>3</v>
      </c>
      <c r="H7" s="32"/>
      <c r="I7" s="63">
        <v>10</v>
      </c>
      <c r="J7" s="32"/>
      <c r="K7" s="63">
        <v>17</v>
      </c>
      <c r="L7" s="32"/>
      <c r="M7" s="63">
        <v>5</v>
      </c>
      <c r="N7" s="32"/>
      <c r="O7" s="63">
        <v>12</v>
      </c>
      <c r="P7" s="32"/>
      <c r="Q7" s="63">
        <v>4</v>
      </c>
      <c r="R7" s="32"/>
      <c r="S7" s="63">
        <v>11</v>
      </c>
      <c r="T7" s="32"/>
      <c r="U7" s="63">
        <v>3</v>
      </c>
      <c r="V7" s="32"/>
      <c r="W7" s="63">
        <v>9</v>
      </c>
      <c r="X7" s="32"/>
      <c r="Y7" s="63">
        <v>14</v>
      </c>
      <c r="Z7" s="32"/>
      <c r="AA7" s="63">
        <v>10</v>
      </c>
      <c r="AB7" s="32"/>
      <c r="AC7" s="63">
        <v>2</v>
      </c>
      <c r="AD7" s="32"/>
      <c r="AE7" s="63">
        <v>13</v>
      </c>
      <c r="AF7" s="32"/>
      <c r="AG7" s="63">
        <v>8</v>
      </c>
      <c r="AH7" s="32"/>
      <c r="AI7" s="63">
        <v>8</v>
      </c>
      <c r="AJ7" s="32"/>
      <c r="AK7" s="63">
        <v>11</v>
      </c>
      <c r="AL7" s="32"/>
      <c r="AM7" s="63">
        <v>7</v>
      </c>
      <c r="AN7" s="32"/>
      <c r="AO7" s="63">
        <v>11</v>
      </c>
      <c r="AP7" s="32"/>
      <c r="AQ7" s="63">
        <v>3</v>
      </c>
      <c r="AR7" s="32"/>
      <c r="AS7" s="63">
        <v>2</v>
      </c>
      <c r="AT7" s="32"/>
      <c r="AU7" s="63"/>
      <c r="AV7" s="64">
        <v>3</v>
      </c>
      <c r="AW7" s="63">
        <v>3</v>
      </c>
      <c r="AX7" s="32"/>
      <c r="AY7" s="63">
        <v>9</v>
      </c>
      <c r="AZ7" s="32"/>
      <c r="BA7" s="63">
        <v>9</v>
      </c>
      <c r="BB7" s="32"/>
      <c r="BC7" s="63">
        <v>12</v>
      </c>
      <c r="BD7" s="32"/>
      <c r="BE7" s="63">
        <v>14</v>
      </c>
      <c r="BF7" s="32"/>
      <c r="BG7" s="63">
        <v>12</v>
      </c>
      <c r="BH7" s="32"/>
      <c r="BI7" s="63">
        <v>3</v>
      </c>
      <c r="BJ7" s="32"/>
      <c r="BK7" s="63">
        <v>14</v>
      </c>
      <c r="BL7" s="32"/>
      <c r="BM7" s="63">
        <v>15</v>
      </c>
      <c r="BN7" s="32"/>
      <c r="BO7" s="63">
        <v>31</v>
      </c>
      <c r="BP7" s="32"/>
      <c r="BQ7" s="63">
        <f t="shared" si="0"/>
        <v>289</v>
      </c>
      <c r="BR7" s="32">
        <f t="shared" si="1"/>
        <v>3</v>
      </c>
    </row>
    <row r="8" spans="1:70" ht="12.75" x14ac:dyDescent="0.2">
      <c r="A8" s="139"/>
      <c r="B8" s="30" t="s">
        <v>599</v>
      </c>
      <c r="C8" s="63"/>
      <c r="D8" s="32"/>
      <c r="E8" s="63">
        <v>2</v>
      </c>
      <c r="F8" s="64">
        <v>28</v>
      </c>
      <c r="G8" s="63">
        <v>7</v>
      </c>
      <c r="H8" s="32"/>
      <c r="I8" s="63">
        <v>62</v>
      </c>
      <c r="J8" s="64">
        <v>2</v>
      </c>
      <c r="K8" s="63">
        <v>206</v>
      </c>
      <c r="L8" s="64">
        <v>6</v>
      </c>
      <c r="M8" s="63">
        <v>20</v>
      </c>
      <c r="N8" s="64">
        <v>6</v>
      </c>
      <c r="O8" s="63">
        <v>60</v>
      </c>
      <c r="P8" s="32"/>
      <c r="Q8" s="63">
        <v>18</v>
      </c>
      <c r="R8" s="64">
        <v>1</v>
      </c>
      <c r="S8" s="63">
        <v>30</v>
      </c>
      <c r="T8" s="32"/>
      <c r="U8" s="63">
        <v>64</v>
      </c>
      <c r="V8" s="32"/>
      <c r="W8" s="63">
        <v>49</v>
      </c>
      <c r="X8" s="64">
        <v>1</v>
      </c>
      <c r="Y8" s="63">
        <v>40</v>
      </c>
      <c r="Z8" s="32"/>
      <c r="AA8" s="63">
        <v>10</v>
      </c>
      <c r="AB8" s="64">
        <v>2</v>
      </c>
      <c r="AC8" s="63">
        <v>75</v>
      </c>
      <c r="AD8" s="32"/>
      <c r="AE8" s="63">
        <v>126</v>
      </c>
      <c r="AF8" s="32"/>
      <c r="AG8" s="63">
        <v>76</v>
      </c>
      <c r="AH8" s="32"/>
      <c r="AI8" s="63">
        <v>55</v>
      </c>
      <c r="AJ8" s="64">
        <v>1</v>
      </c>
      <c r="AK8" s="63">
        <v>58</v>
      </c>
      <c r="AL8" s="64">
        <v>2</v>
      </c>
      <c r="AM8" s="63">
        <v>89</v>
      </c>
      <c r="AN8" s="32"/>
      <c r="AO8" s="63">
        <v>58</v>
      </c>
      <c r="AP8" s="32"/>
      <c r="AQ8" s="63">
        <v>73</v>
      </c>
      <c r="AR8" s="64">
        <v>2</v>
      </c>
      <c r="AS8" s="63">
        <v>7</v>
      </c>
      <c r="AT8" s="64">
        <v>51</v>
      </c>
      <c r="AU8" s="63">
        <v>61</v>
      </c>
      <c r="AV8" s="64">
        <v>2</v>
      </c>
      <c r="AW8" s="63">
        <v>20</v>
      </c>
      <c r="AX8" s="64">
        <v>3</v>
      </c>
      <c r="AY8" s="63">
        <v>67</v>
      </c>
      <c r="AZ8" s="32"/>
      <c r="BA8" s="63">
        <v>25</v>
      </c>
      <c r="BB8" s="64">
        <v>4</v>
      </c>
      <c r="BC8" s="63">
        <v>36</v>
      </c>
      <c r="BD8" s="64">
        <v>1</v>
      </c>
      <c r="BE8" s="63">
        <v>101</v>
      </c>
      <c r="BF8" s="32"/>
      <c r="BG8" s="63">
        <v>75</v>
      </c>
      <c r="BH8" s="32"/>
      <c r="BI8" s="63">
        <v>22</v>
      </c>
      <c r="BJ8" s="32"/>
      <c r="BK8" s="63">
        <v>91</v>
      </c>
      <c r="BL8" s="32"/>
      <c r="BM8" s="63">
        <v>61</v>
      </c>
      <c r="BN8" s="64">
        <v>1</v>
      </c>
      <c r="BO8" s="63">
        <v>46</v>
      </c>
      <c r="BP8" s="32"/>
      <c r="BQ8" s="63">
        <f t="shared" si="0"/>
        <v>1790</v>
      </c>
      <c r="BR8" s="32">
        <f t="shared" si="1"/>
        <v>113</v>
      </c>
    </row>
    <row r="9" spans="1:70" ht="12.75" x14ac:dyDescent="0.2">
      <c r="A9" s="139"/>
      <c r="B9" s="30" t="s">
        <v>600</v>
      </c>
      <c r="C9" s="63">
        <v>4</v>
      </c>
      <c r="D9" s="64">
        <v>4</v>
      </c>
      <c r="E9" s="31"/>
      <c r="F9" s="32"/>
      <c r="G9" s="31"/>
      <c r="H9" s="32"/>
      <c r="I9" s="63">
        <v>7</v>
      </c>
      <c r="J9" s="32"/>
      <c r="K9" s="63">
        <v>5</v>
      </c>
      <c r="L9" s="32"/>
      <c r="M9" s="63">
        <v>10</v>
      </c>
      <c r="N9" s="64">
        <v>1</v>
      </c>
      <c r="O9" s="63">
        <v>10</v>
      </c>
      <c r="P9" s="32"/>
      <c r="Q9" s="31"/>
      <c r="R9" s="32"/>
      <c r="S9" s="63">
        <v>12</v>
      </c>
      <c r="T9" s="32"/>
      <c r="U9" s="63">
        <v>6</v>
      </c>
      <c r="V9" s="32"/>
      <c r="W9" s="63">
        <v>2</v>
      </c>
      <c r="X9" s="32"/>
      <c r="Y9" s="63">
        <v>3</v>
      </c>
      <c r="Z9" s="32"/>
      <c r="AA9" s="63">
        <v>1</v>
      </c>
      <c r="AB9" s="32"/>
      <c r="AC9" s="63">
        <v>16</v>
      </c>
      <c r="AD9" s="32"/>
      <c r="AE9" s="63">
        <v>4</v>
      </c>
      <c r="AF9" s="32"/>
      <c r="AG9" s="63">
        <v>8</v>
      </c>
      <c r="AH9" s="32"/>
      <c r="AI9" s="63">
        <v>7</v>
      </c>
      <c r="AJ9" s="32"/>
      <c r="AK9" s="63">
        <v>4</v>
      </c>
      <c r="AL9" s="32"/>
      <c r="AM9" s="63">
        <v>1</v>
      </c>
      <c r="AN9" s="32"/>
      <c r="AO9" s="31"/>
      <c r="AP9" s="32"/>
      <c r="AQ9" s="63">
        <v>2</v>
      </c>
      <c r="AR9" s="32"/>
      <c r="AS9" s="31"/>
      <c r="AT9" s="32"/>
      <c r="AU9" s="63">
        <v>1</v>
      </c>
      <c r="AV9" s="32"/>
      <c r="AW9" s="31"/>
      <c r="AX9" s="32"/>
      <c r="AY9" s="31"/>
      <c r="AZ9" s="32"/>
      <c r="BA9" s="63">
        <v>3</v>
      </c>
      <c r="BB9" s="32"/>
      <c r="BC9" s="63">
        <v>9</v>
      </c>
      <c r="BD9" s="32"/>
      <c r="BE9" s="63">
        <v>3</v>
      </c>
      <c r="BF9" s="32"/>
      <c r="BG9" s="63">
        <v>1</v>
      </c>
      <c r="BH9" s="32"/>
      <c r="BI9" s="63">
        <v>1</v>
      </c>
      <c r="BJ9" s="32"/>
      <c r="BK9" s="63">
        <v>8</v>
      </c>
      <c r="BL9" s="32"/>
      <c r="BM9" s="63">
        <v>1</v>
      </c>
      <c r="BN9" s="32"/>
      <c r="BO9" s="31"/>
      <c r="BP9" s="32"/>
      <c r="BQ9" s="31">
        <f t="shared" si="0"/>
        <v>129</v>
      </c>
      <c r="BR9" s="32">
        <f t="shared" si="1"/>
        <v>5</v>
      </c>
    </row>
    <row r="10" spans="1:70" ht="12.75" x14ac:dyDescent="0.2">
      <c r="A10" s="139"/>
      <c r="B10" s="30" t="s">
        <v>601</v>
      </c>
      <c r="C10" s="63"/>
      <c r="D10" s="32"/>
      <c r="E10" s="63">
        <v>2</v>
      </c>
      <c r="F10" s="64">
        <v>15</v>
      </c>
      <c r="G10" s="63">
        <v>4</v>
      </c>
      <c r="H10" s="64">
        <v>21</v>
      </c>
      <c r="I10" s="63"/>
      <c r="J10" s="32"/>
      <c r="K10" s="63">
        <v>2</v>
      </c>
      <c r="L10" s="32"/>
      <c r="M10" s="63">
        <v>1</v>
      </c>
      <c r="N10" s="32"/>
      <c r="O10" s="63"/>
      <c r="P10" s="32"/>
      <c r="Q10" s="63">
        <v>3</v>
      </c>
      <c r="R10" s="32"/>
      <c r="S10" s="63"/>
      <c r="T10" s="32"/>
      <c r="U10" s="63">
        <v>13</v>
      </c>
      <c r="V10" s="32"/>
      <c r="W10" s="63"/>
      <c r="X10" s="32"/>
      <c r="Y10" s="63"/>
      <c r="Z10" s="32"/>
      <c r="AA10" s="63"/>
      <c r="AB10" s="32"/>
      <c r="AC10" s="63">
        <v>4</v>
      </c>
      <c r="AD10" s="32"/>
      <c r="AE10" s="63">
        <v>13</v>
      </c>
      <c r="AF10" s="32"/>
      <c r="AG10" s="63">
        <v>6</v>
      </c>
      <c r="AH10" s="32"/>
      <c r="AI10" s="63"/>
      <c r="AJ10" s="32"/>
      <c r="AK10" s="63">
        <v>4</v>
      </c>
      <c r="AL10" s="32"/>
      <c r="AM10" s="63"/>
      <c r="AN10" s="32"/>
      <c r="AO10" s="63">
        <v>4</v>
      </c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>
        <v>1</v>
      </c>
      <c r="BD10" s="32"/>
      <c r="BE10" s="63">
        <v>6</v>
      </c>
      <c r="BF10" s="32"/>
      <c r="BG10" s="63">
        <v>2</v>
      </c>
      <c r="BH10" s="32"/>
      <c r="BI10" s="63">
        <v>1</v>
      </c>
      <c r="BJ10" s="32"/>
      <c r="BK10" s="63"/>
      <c r="BL10" s="32"/>
      <c r="BM10" s="63">
        <v>1</v>
      </c>
      <c r="BN10" s="32"/>
      <c r="BO10" s="63"/>
      <c r="BP10" s="32"/>
      <c r="BQ10" s="63">
        <f t="shared" si="0"/>
        <v>67</v>
      </c>
      <c r="BR10" s="32">
        <f t="shared" si="1"/>
        <v>36</v>
      </c>
    </row>
    <row r="11" spans="1:70" ht="12.75" x14ac:dyDescent="0.2">
      <c r="A11" s="139"/>
      <c r="B11" s="30" t="s">
        <v>602</v>
      </c>
      <c r="C11" s="31"/>
      <c r="D11" s="64">
        <v>2</v>
      </c>
      <c r="E11" s="31"/>
      <c r="F11" s="32"/>
      <c r="G11" s="31"/>
      <c r="H11" s="32"/>
      <c r="I11" s="63">
        <v>2</v>
      </c>
      <c r="J11" s="32"/>
      <c r="K11" s="31"/>
      <c r="L11" s="32"/>
      <c r="M11" s="63">
        <v>1</v>
      </c>
      <c r="N11" s="32"/>
      <c r="O11" s="31"/>
      <c r="P11" s="32"/>
      <c r="Q11" s="63">
        <v>1</v>
      </c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63">
        <v>1</v>
      </c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>
        <f t="shared" si="0"/>
        <v>5</v>
      </c>
      <c r="BR11" s="32">
        <f t="shared" si="1"/>
        <v>2</v>
      </c>
    </row>
    <row r="12" spans="1:70" ht="12.75" x14ac:dyDescent="0.2">
      <c r="A12" s="139"/>
      <c r="B12" s="30" t="s">
        <v>603</v>
      </c>
      <c r="C12" s="31"/>
      <c r="D12" s="32"/>
      <c r="E12" s="31"/>
      <c r="F12" s="32"/>
      <c r="G12" s="31"/>
      <c r="H12" s="32"/>
      <c r="I12" s="31"/>
      <c r="J12" s="32"/>
      <c r="K12" s="63">
        <v>1</v>
      </c>
      <c r="L12" s="32"/>
      <c r="M12" s="63">
        <v>2</v>
      </c>
      <c r="N12" s="64">
        <v>1</v>
      </c>
      <c r="O12" s="63">
        <v>1</v>
      </c>
      <c r="P12" s="32"/>
      <c r="Q12" s="63">
        <v>3</v>
      </c>
      <c r="R12" s="32"/>
      <c r="S12" s="31"/>
      <c r="T12" s="32"/>
      <c r="U12" s="31"/>
      <c r="V12" s="32"/>
      <c r="W12" s="63">
        <v>2</v>
      </c>
      <c r="X12" s="32"/>
      <c r="Y12" s="63">
        <v>1</v>
      </c>
      <c r="Z12" s="32"/>
      <c r="AA12" s="31"/>
      <c r="AB12" s="32"/>
      <c r="AC12" s="31"/>
      <c r="AD12" s="32"/>
      <c r="AE12" s="63">
        <v>2</v>
      </c>
      <c r="AF12" s="32"/>
      <c r="AG12" s="63">
        <v>1</v>
      </c>
      <c r="AH12" s="32"/>
      <c r="AI12" s="63">
        <v>1</v>
      </c>
      <c r="AJ12" s="32"/>
      <c r="AK12" s="63">
        <v>1</v>
      </c>
      <c r="AL12" s="32"/>
      <c r="AM12" s="31"/>
      <c r="AN12" s="32"/>
      <c r="AO12" s="63">
        <v>2</v>
      </c>
      <c r="AP12" s="32"/>
      <c r="AQ12" s="63">
        <v>1</v>
      </c>
      <c r="AR12" s="32"/>
      <c r="AS12" s="31"/>
      <c r="AT12" s="32"/>
      <c r="AU12" s="31"/>
      <c r="AV12" s="32"/>
      <c r="AW12" s="63">
        <v>5</v>
      </c>
      <c r="AX12" s="32"/>
      <c r="AY12" s="31"/>
      <c r="AZ12" s="32"/>
      <c r="BA12" s="63">
        <v>1</v>
      </c>
      <c r="BB12" s="32"/>
      <c r="BC12" s="63">
        <v>4</v>
      </c>
      <c r="BD12" s="32"/>
      <c r="BE12" s="31"/>
      <c r="BF12" s="32"/>
      <c r="BG12" s="31"/>
      <c r="BH12" s="32"/>
      <c r="BI12" s="31"/>
      <c r="BJ12" s="32"/>
      <c r="BK12" s="31"/>
      <c r="BL12" s="32"/>
      <c r="BM12" s="63">
        <v>3</v>
      </c>
      <c r="BN12" s="32"/>
      <c r="BO12" s="63">
        <v>1</v>
      </c>
      <c r="BP12" s="32"/>
      <c r="BQ12" s="31">
        <f t="shared" si="0"/>
        <v>32</v>
      </c>
      <c r="BR12" s="32">
        <f t="shared" si="1"/>
        <v>1</v>
      </c>
    </row>
    <row r="13" spans="1:70" ht="12.75" x14ac:dyDescent="0.2">
      <c r="A13" s="139"/>
      <c r="B13" s="30" t="s">
        <v>604</v>
      </c>
      <c r="C13" s="63">
        <v>20</v>
      </c>
      <c r="D13" s="32"/>
      <c r="E13" s="31"/>
      <c r="F13" s="64">
        <v>52</v>
      </c>
      <c r="G13" s="31"/>
      <c r="H13" s="64">
        <v>5</v>
      </c>
      <c r="I13" s="63">
        <v>5</v>
      </c>
      <c r="J13" s="64">
        <v>2</v>
      </c>
      <c r="K13" s="63">
        <v>6</v>
      </c>
      <c r="L13" s="64">
        <v>7</v>
      </c>
      <c r="M13" s="63">
        <v>2</v>
      </c>
      <c r="N13" s="64">
        <v>1</v>
      </c>
      <c r="O13" s="63">
        <v>8</v>
      </c>
      <c r="P13" s="32"/>
      <c r="Q13" s="63">
        <v>2</v>
      </c>
      <c r="R13" s="64">
        <v>1</v>
      </c>
      <c r="S13" s="63">
        <v>2</v>
      </c>
      <c r="T13" s="64">
        <v>1</v>
      </c>
      <c r="U13" s="63">
        <v>2</v>
      </c>
      <c r="V13" s="32"/>
      <c r="W13" s="63">
        <v>1</v>
      </c>
      <c r="X13" s="64">
        <v>3</v>
      </c>
      <c r="Y13" s="63">
        <v>6</v>
      </c>
      <c r="Z13" s="64">
        <v>2</v>
      </c>
      <c r="AA13" s="63">
        <v>3</v>
      </c>
      <c r="AB13" s="32"/>
      <c r="AC13" s="31"/>
      <c r="AD13" s="32"/>
      <c r="AE13" s="63">
        <v>5</v>
      </c>
      <c r="AF13" s="64">
        <v>3</v>
      </c>
      <c r="AG13" s="63">
        <v>5</v>
      </c>
      <c r="AH13" s="64">
        <v>7</v>
      </c>
      <c r="AI13" s="31"/>
      <c r="AJ13" s="32"/>
      <c r="AK13" s="31"/>
      <c r="AL13" s="64">
        <v>4</v>
      </c>
      <c r="AM13" s="31"/>
      <c r="AN13" s="32"/>
      <c r="AO13" s="63">
        <v>7</v>
      </c>
      <c r="AP13" s="64">
        <v>2</v>
      </c>
      <c r="AQ13" s="31"/>
      <c r="AR13" s="64">
        <v>2</v>
      </c>
      <c r="AS13" s="31"/>
      <c r="AT13" s="64">
        <v>1</v>
      </c>
      <c r="AU13" s="63">
        <v>3</v>
      </c>
      <c r="AV13" s="64">
        <v>4</v>
      </c>
      <c r="AW13" s="31"/>
      <c r="AX13" s="64">
        <v>10</v>
      </c>
      <c r="AY13" s="63">
        <v>6</v>
      </c>
      <c r="AZ13" s="64">
        <v>3</v>
      </c>
      <c r="BA13" s="63">
        <v>3</v>
      </c>
      <c r="BB13" s="64">
        <v>1</v>
      </c>
      <c r="BC13" s="63">
        <v>7</v>
      </c>
      <c r="BD13" s="64">
        <v>1</v>
      </c>
      <c r="BE13" s="63">
        <v>3</v>
      </c>
      <c r="BF13" s="32"/>
      <c r="BG13" s="31"/>
      <c r="BH13" s="32"/>
      <c r="BI13" s="31"/>
      <c r="BJ13" s="32"/>
      <c r="BK13" s="63">
        <v>4</v>
      </c>
      <c r="BL13" s="64">
        <v>2</v>
      </c>
      <c r="BM13" s="63">
        <v>6</v>
      </c>
      <c r="BN13" s="64">
        <v>4</v>
      </c>
      <c r="BO13" s="63">
        <v>7</v>
      </c>
      <c r="BP13" s="64">
        <v>1</v>
      </c>
      <c r="BQ13" s="31">
        <f t="shared" si="0"/>
        <v>113</v>
      </c>
      <c r="BR13" s="32">
        <f t="shared" si="1"/>
        <v>119</v>
      </c>
    </row>
    <row r="14" spans="1:70" ht="12.75" x14ac:dyDescent="0.2">
      <c r="A14" s="139"/>
      <c r="B14" s="30" t="s">
        <v>605</v>
      </c>
      <c r="C14" s="63"/>
      <c r="D14" s="32"/>
      <c r="E14" s="63"/>
      <c r="F14" s="32"/>
      <c r="G14" s="63"/>
      <c r="H14" s="32"/>
      <c r="I14" s="63">
        <v>7</v>
      </c>
      <c r="J14" s="32"/>
      <c r="K14" s="63">
        <v>5</v>
      </c>
      <c r="L14" s="64">
        <v>5</v>
      </c>
      <c r="M14" s="63">
        <v>4</v>
      </c>
      <c r="N14" s="64">
        <v>5</v>
      </c>
      <c r="O14" s="63">
        <v>6</v>
      </c>
      <c r="P14" s="64">
        <v>3</v>
      </c>
      <c r="Q14" s="63"/>
      <c r="R14" s="64">
        <v>1</v>
      </c>
      <c r="S14" s="63">
        <v>4</v>
      </c>
      <c r="T14" s="32"/>
      <c r="U14" s="63">
        <v>5</v>
      </c>
      <c r="V14" s="32"/>
      <c r="W14" s="63"/>
      <c r="X14" s="32"/>
      <c r="Y14" s="63"/>
      <c r="Z14" s="32"/>
      <c r="AA14" s="63"/>
      <c r="AB14" s="32"/>
      <c r="AC14" s="63">
        <v>3</v>
      </c>
      <c r="AD14" s="32"/>
      <c r="AE14" s="63">
        <v>11</v>
      </c>
      <c r="AF14" s="64">
        <v>3</v>
      </c>
      <c r="AG14" s="63">
        <v>5</v>
      </c>
      <c r="AH14" s="64">
        <v>1</v>
      </c>
      <c r="AI14" s="63">
        <v>4</v>
      </c>
      <c r="AJ14" s="64">
        <v>5</v>
      </c>
      <c r="AK14" s="63"/>
      <c r="AL14" s="64">
        <v>3</v>
      </c>
      <c r="AM14" s="63">
        <v>3</v>
      </c>
      <c r="AN14" s="32"/>
      <c r="AO14" s="63">
        <v>2</v>
      </c>
      <c r="AP14" s="32"/>
      <c r="AQ14" s="63">
        <v>1</v>
      </c>
      <c r="AR14" s="64">
        <v>1</v>
      </c>
      <c r="AS14" s="63"/>
      <c r="AT14" s="64">
        <v>2</v>
      </c>
      <c r="AU14" s="63"/>
      <c r="AV14" s="64">
        <v>2</v>
      </c>
      <c r="AW14" s="63">
        <v>10</v>
      </c>
      <c r="AX14" s="64">
        <v>7</v>
      </c>
      <c r="AY14" s="63">
        <v>1</v>
      </c>
      <c r="AZ14" s="64">
        <v>2</v>
      </c>
      <c r="BA14" s="63">
        <v>1</v>
      </c>
      <c r="BB14" s="64">
        <v>1</v>
      </c>
      <c r="BC14" s="63"/>
      <c r="BD14" s="32"/>
      <c r="BE14" s="63"/>
      <c r="BF14" s="32"/>
      <c r="BG14" s="63">
        <v>4</v>
      </c>
      <c r="BH14" s="64">
        <v>1</v>
      </c>
      <c r="BI14" s="63">
        <v>2</v>
      </c>
      <c r="BJ14" s="32"/>
      <c r="BK14" s="63">
        <v>6</v>
      </c>
      <c r="BL14" s="32"/>
      <c r="BM14" s="63">
        <v>2</v>
      </c>
      <c r="BN14" s="64">
        <v>2</v>
      </c>
      <c r="BO14" s="63">
        <v>1</v>
      </c>
      <c r="BP14" s="64">
        <v>1</v>
      </c>
      <c r="BQ14" s="63">
        <f t="shared" si="0"/>
        <v>87</v>
      </c>
      <c r="BR14" s="32">
        <f t="shared" si="1"/>
        <v>45</v>
      </c>
    </row>
    <row r="15" spans="1:70" ht="12.75" x14ac:dyDescent="0.2">
      <c r="A15" s="139"/>
      <c r="B15" s="30" t="s">
        <v>606</v>
      </c>
      <c r="C15" s="31"/>
      <c r="D15" s="64">
        <v>25</v>
      </c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63">
        <v>1</v>
      </c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64">
        <v>1</v>
      </c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>
        <f t="shared" si="0"/>
        <v>1</v>
      </c>
      <c r="BR15" s="32">
        <f t="shared" si="1"/>
        <v>26</v>
      </c>
    </row>
    <row r="16" spans="1:70" ht="12.75" x14ac:dyDescent="0.2">
      <c r="A16" s="139"/>
      <c r="B16" s="30" t="s">
        <v>607</v>
      </c>
      <c r="C16" s="31"/>
      <c r="D16" s="64">
        <v>2</v>
      </c>
      <c r="E16" s="31"/>
      <c r="F16" s="64">
        <v>3</v>
      </c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63">
        <v>1</v>
      </c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63">
        <v>1</v>
      </c>
      <c r="AR16" s="32"/>
      <c r="AS16" s="31"/>
      <c r="AT16" s="64">
        <v>7</v>
      </c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>
        <f t="shared" si="0"/>
        <v>2</v>
      </c>
      <c r="BR16" s="32">
        <f t="shared" si="1"/>
        <v>12</v>
      </c>
    </row>
    <row r="17" spans="1:70" ht="12.75" x14ac:dyDescent="0.2">
      <c r="A17" s="139"/>
      <c r="B17" s="30" t="s">
        <v>608</v>
      </c>
      <c r="C17" s="31"/>
      <c r="D17" s="64">
        <v>1</v>
      </c>
      <c r="E17" s="31"/>
      <c r="F17" s="32"/>
      <c r="G17" s="31"/>
      <c r="H17" s="32"/>
      <c r="I17" s="31"/>
      <c r="J17" s="64">
        <v>8</v>
      </c>
      <c r="K17" s="63">
        <v>5</v>
      </c>
      <c r="L17" s="32"/>
      <c r="M17" s="63">
        <v>3</v>
      </c>
      <c r="N17" s="64">
        <v>1</v>
      </c>
      <c r="O17" s="63">
        <v>14</v>
      </c>
      <c r="P17" s="32"/>
      <c r="Q17" s="63">
        <v>4</v>
      </c>
      <c r="R17" s="32"/>
      <c r="S17" s="63">
        <v>9</v>
      </c>
      <c r="T17" s="32"/>
      <c r="U17" s="63">
        <v>3</v>
      </c>
      <c r="V17" s="32"/>
      <c r="W17" s="63">
        <v>2</v>
      </c>
      <c r="X17" s="32"/>
      <c r="Y17" s="31"/>
      <c r="Z17" s="32"/>
      <c r="AA17" s="31"/>
      <c r="AB17" s="32"/>
      <c r="AC17" s="63">
        <v>5</v>
      </c>
      <c r="AD17" s="32"/>
      <c r="AE17" s="63">
        <v>5</v>
      </c>
      <c r="AF17" s="32"/>
      <c r="AG17" s="63">
        <v>9</v>
      </c>
      <c r="AH17" s="32"/>
      <c r="AI17" s="63">
        <v>2</v>
      </c>
      <c r="AJ17" s="32"/>
      <c r="AK17" s="31"/>
      <c r="AL17" s="32"/>
      <c r="AM17" s="31"/>
      <c r="AN17" s="32"/>
      <c r="AO17" s="63">
        <v>3</v>
      </c>
      <c r="AP17" s="32"/>
      <c r="AQ17" s="63">
        <v>5</v>
      </c>
      <c r="AR17" s="32"/>
      <c r="AS17" s="31"/>
      <c r="AT17" s="32"/>
      <c r="AU17" s="63">
        <v>3</v>
      </c>
      <c r="AV17" s="32"/>
      <c r="AW17" s="63">
        <v>3</v>
      </c>
      <c r="AX17" s="32"/>
      <c r="AY17" s="31"/>
      <c r="AZ17" s="32"/>
      <c r="BA17" s="63">
        <v>1</v>
      </c>
      <c r="BB17" s="32"/>
      <c r="BC17" s="31"/>
      <c r="BD17" s="32"/>
      <c r="BE17" s="63">
        <v>1</v>
      </c>
      <c r="BF17" s="32"/>
      <c r="BG17" s="63">
        <v>2</v>
      </c>
      <c r="BH17" s="32"/>
      <c r="BI17" s="31"/>
      <c r="BJ17" s="32"/>
      <c r="BK17" s="31"/>
      <c r="BL17" s="32"/>
      <c r="BM17" s="63">
        <v>2</v>
      </c>
      <c r="BN17" s="32"/>
      <c r="BO17" s="31"/>
      <c r="BP17" s="32"/>
      <c r="BQ17" s="31">
        <f t="shared" si="0"/>
        <v>81</v>
      </c>
      <c r="BR17" s="32">
        <f t="shared" si="1"/>
        <v>10</v>
      </c>
    </row>
    <row r="18" spans="1:70" ht="12.75" x14ac:dyDescent="0.2">
      <c r="A18" s="139"/>
      <c r="B18" s="30" t="s">
        <v>609</v>
      </c>
      <c r="C18" s="31"/>
      <c r="D18" s="32"/>
      <c r="E18" s="63">
        <v>2</v>
      </c>
      <c r="F18" s="64">
        <v>8</v>
      </c>
      <c r="G18" s="63">
        <v>12</v>
      </c>
      <c r="H18" s="64">
        <v>49</v>
      </c>
      <c r="I18" s="31"/>
      <c r="J18" s="32"/>
      <c r="K18" s="31"/>
      <c r="L18" s="64">
        <v>1</v>
      </c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64">
        <v>1</v>
      </c>
      <c r="AM18" s="31"/>
      <c r="AN18" s="32"/>
      <c r="AO18" s="31"/>
      <c r="AP18" s="32"/>
      <c r="AQ18" s="31"/>
      <c r="AR18" s="32"/>
      <c r="AS18" s="63">
        <v>1</v>
      </c>
      <c r="AT18" s="64">
        <v>35</v>
      </c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31"/>
      <c r="BL18" s="32"/>
      <c r="BM18" s="31"/>
      <c r="BN18" s="32"/>
      <c r="BO18" s="31"/>
      <c r="BP18" s="32"/>
      <c r="BQ18" s="31">
        <f t="shared" si="0"/>
        <v>15</v>
      </c>
      <c r="BR18" s="32">
        <f t="shared" si="1"/>
        <v>94</v>
      </c>
    </row>
    <row r="19" spans="1:70" ht="12.75" x14ac:dyDescent="0.2">
      <c r="A19" s="139"/>
      <c r="B19" s="30" t="s">
        <v>610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31"/>
      <c r="BL19" s="32"/>
      <c r="BM19" s="31"/>
      <c r="BN19" s="32"/>
      <c r="BO19" s="31"/>
      <c r="BP19" s="32"/>
      <c r="BQ19" s="31">
        <f t="shared" si="0"/>
        <v>0</v>
      </c>
      <c r="BR19" s="32">
        <f t="shared" si="1"/>
        <v>0</v>
      </c>
    </row>
    <row r="20" spans="1:70" ht="12.75" x14ac:dyDescent="0.2">
      <c r="A20" s="139"/>
      <c r="B20" s="30" t="s">
        <v>611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63">
        <v>1</v>
      </c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63">
        <v>1</v>
      </c>
      <c r="BD20" s="32"/>
      <c r="BE20" s="31"/>
      <c r="BF20" s="32"/>
      <c r="BG20" s="63">
        <v>2</v>
      </c>
      <c r="BH20" s="32"/>
      <c r="BI20" s="31"/>
      <c r="BJ20" s="32"/>
      <c r="BK20" s="31"/>
      <c r="BL20" s="32"/>
      <c r="BM20" s="31"/>
      <c r="BN20" s="32"/>
      <c r="BO20" s="31"/>
      <c r="BP20" s="32"/>
      <c r="BQ20" s="31">
        <f t="shared" si="0"/>
        <v>4</v>
      </c>
      <c r="BR20" s="32">
        <f t="shared" si="1"/>
        <v>0</v>
      </c>
    </row>
    <row r="21" spans="1:70" ht="12.75" x14ac:dyDescent="0.2">
      <c r="A21" s="139"/>
      <c r="B21" s="30" t="s">
        <v>612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63">
        <v>1</v>
      </c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>
        <f t="shared" si="0"/>
        <v>1</v>
      </c>
      <c r="BR21" s="32">
        <f t="shared" si="1"/>
        <v>0</v>
      </c>
    </row>
    <row r="22" spans="1:70" ht="12.75" x14ac:dyDescent="0.2">
      <c r="A22" s="139"/>
      <c r="B22" s="30" t="s">
        <v>613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63">
        <v>2</v>
      </c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>
        <f t="shared" si="0"/>
        <v>2</v>
      </c>
      <c r="BR22" s="32">
        <f t="shared" si="1"/>
        <v>0</v>
      </c>
    </row>
    <row r="23" spans="1:70" ht="12.75" x14ac:dyDescent="0.2">
      <c r="A23" s="139"/>
      <c r="B23" s="30" t="s">
        <v>614</v>
      </c>
      <c r="C23" s="63">
        <v>1</v>
      </c>
      <c r="D23" s="32"/>
      <c r="E23" s="63">
        <v>2</v>
      </c>
      <c r="F23" s="32"/>
      <c r="G23" s="63"/>
      <c r="H23" s="32"/>
      <c r="I23" s="63">
        <v>5</v>
      </c>
      <c r="J23" s="32"/>
      <c r="K23" s="63">
        <v>3</v>
      </c>
      <c r="L23" s="32"/>
      <c r="M23" s="63">
        <v>4</v>
      </c>
      <c r="N23" s="32"/>
      <c r="O23" s="63">
        <v>5</v>
      </c>
      <c r="P23" s="32"/>
      <c r="Q23" s="63">
        <v>2</v>
      </c>
      <c r="R23" s="32"/>
      <c r="S23" s="63">
        <v>7</v>
      </c>
      <c r="T23" s="32"/>
      <c r="U23" s="63">
        <v>3</v>
      </c>
      <c r="V23" s="32"/>
      <c r="W23" s="63"/>
      <c r="X23" s="32"/>
      <c r="Y23" s="63"/>
      <c r="Z23" s="32"/>
      <c r="AA23" s="63"/>
      <c r="AB23" s="32"/>
      <c r="AC23" s="63">
        <v>5</v>
      </c>
      <c r="AD23" s="32"/>
      <c r="AE23" s="63">
        <v>2</v>
      </c>
      <c r="AF23" s="32"/>
      <c r="AG23" s="63">
        <v>2</v>
      </c>
      <c r="AH23" s="32"/>
      <c r="AI23" s="63">
        <v>3</v>
      </c>
      <c r="AJ23" s="32"/>
      <c r="AK23" s="63"/>
      <c r="AL23" s="64">
        <v>2</v>
      </c>
      <c r="AM23" s="63"/>
      <c r="AN23" s="32"/>
      <c r="AO23" s="63"/>
      <c r="AP23" s="32"/>
      <c r="AQ23" s="63">
        <v>3</v>
      </c>
      <c r="AR23" s="32"/>
      <c r="AS23" s="63"/>
      <c r="AT23" s="32"/>
      <c r="AU23" s="63">
        <v>3</v>
      </c>
      <c r="AV23" s="32"/>
      <c r="AW23" s="63">
        <v>3</v>
      </c>
      <c r="AX23" s="32"/>
      <c r="AY23" s="63"/>
      <c r="AZ23" s="32"/>
      <c r="BA23" s="63">
        <v>2</v>
      </c>
      <c r="BB23" s="32"/>
      <c r="BC23" s="63">
        <v>7</v>
      </c>
      <c r="BD23" s="32"/>
      <c r="BE23" s="63">
        <v>3</v>
      </c>
      <c r="BF23" s="32"/>
      <c r="BG23" s="63">
        <v>1</v>
      </c>
      <c r="BH23" s="32"/>
      <c r="BI23" s="63"/>
      <c r="BJ23" s="32"/>
      <c r="BK23" s="63">
        <v>1</v>
      </c>
      <c r="BL23" s="32"/>
      <c r="BM23" s="63"/>
      <c r="BN23" s="32"/>
      <c r="BO23" s="63"/>
      <c r="BP23" s="32"/>
      <c r="BQ23" s="63">
        <f t="shared" si="0"/>
        <v>67</v>
      </c>
      <c r="BR23" s="32">
        <f t="shared" si="1"/>
        <v>2</v>
      </c>
    </row>
    <row r="24" spans="1:70" ht="12.75" x14ac:dyDescent="0.2">
      <c r="A24" s="139"/>
      <c r="B24" s="30" t="s">
        <v>615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63">
        <v>1</v>
      </c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63">
        <v>1</v>
      </c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>
        <f t="shared" si="0"/>
        <v>2</v>
      </c>
      <c r="BR24" s="32">
        <f t="shared" si="1"/>
        <v>0</v>
      </c>
    </row>
    <row r="25" spans="1:70" ht="12.75" x14ac:dyDescent="0.2">
      <c r="A25" s="140"/>
      <c r="B25" s="45" t="s">
        <v>616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/>
      <c r="BF25" s="47"/>
      <c r="BG25" s="46"/>
      <c r="BH25" s="47"/>
      <c r="BI25" s="46"/>
      <c r="BJ25" s="47"/>
      <c r="BK25" s="46"/>
      <c r="BL25" s="47"/>
      <c r="BM25" s="46"/>
      <c r="BN25" s="47"/>
      <c r="BO25" s="46"/>
      <c r="BP25" s="47"/>
      <c r="BQ25" s="46">
        <f t="shared" si="0"/>
        <v>0</v>
      </c>
      <c r="BR25" s="47">
        <f t="shared" si="1"/>
        <v>0</v>
      </c>
    </row>
    <row r="26" spans="1:70" ht="12.75" x14ac:dyDescent="0.2">
      <c r="A26" s="141" t="s">
        <v>54</v>
      </c>
      <c r="B26" s="54" t="s">
        <v>617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/>
      <c r="BF26" s="56"/>
      <c r="BG26" s="55"/>
      <c r="BH26" s="56"/>
      <c r="BI26" s="55"/>
      <c r="BJ26" s="56"/>
      <c r="BK26" s="55"/>
      <c r="BL26" s="56"/>
      <c r="BM26" s="55"/>
      <c r="BN26" s="56"/>
      <c r="BO26" s="55"/>
      <c r="BP26" s="56"/>
      <c r="BQ26" s="55">
        <f t="shared" si="0"/>
        <v>0</v>
      </c>
      <c r="BR26" s="56">
        <f t="shared" si="1"/>
        <v>0</v>
      </c>
    </row>
    <row r="27" spans="1:70" ht="12.75" x14ac:dyDescent="0.2">
      <c r="A27" s="139"/>
      <c r="B27" s="30" t="s">
        <v>618</v>
      </c>
      <c r="C27" s="31"/>
      <c r="D27" s="32"/>
      <c r="E27" s="31"/>
      <c r="F27" s="32"/>
      <c r="G27" s="31"/>
      <c r="H27" s="32"/>
      <c r="I27" s="31"/>
      <c r="J27" s="32"/>
      <c r="K27" s="31"/>
      <c r="L27" s="64">
        <v>2</v>
      </c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>
        <f t="shared" si="0"/>
        <v>0</v>
      </c>
      <c r="BR27" s="32">
        <f t="shared" si="1"/>
        <v>2</v>
      </c>
    </row>
    <row r="28" spans="1:70" ht="12.75" x14ac:dyDescent="0.2">
      <c r="A28" s="139"/>
      <c r="B28" s="30" t="s">
        <v>619</v>
      </c>
      <c r="C28" s="31"/>
      <c r="D28" s="64">
        <v>10</v>
      </c>
      <c r="E28" s="31"/>
      <c r="F28" s="32"/>
      <c r="G28" s="31"/>
      <c r="H28" s="32"/>
      <c r="I28" s="31"/>
      <c r="J28" s="32"/>
      <c r="K28" s="31"/>
      <c r="L28" s="32"/>
      <c r="M28" s="63">
        <v>1</v>
      </c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63">
        <v>1</v>
      </c>
      <c r="Z28" s="32"/>
      <c r="AA28" s="31"/>
      <c r="AB28" s="32"/>
      <c r="AC28" s="31"/>
      <c r="AD28" s="32"/>
      <c r="AE28" s="31"/>
      <c r="AF28" s="32"/>
      <c r="AG28" s="31"/>
      <c r="AH28" s="32"/>
      <c r="AI28" s="63">
        <v>1</v>
      </c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63">
        <v>2</v>
      </c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63">
        <v>1</v>
      </c>
      <c r="BN28" s="32"/>
      <c r="BO28" s="31"/>
      <c r="BP28" s="32"/>
      <c r="BQ28" s="31">
        <f t="shared" si="0"/>
        <v>6</v>
      </c>
      <c r="BR28" s="32">
        <f t="shared" si="1"/>
        <v>10</v>
      </c>
    </row>
    <row r="29" spans="1:70" ht="12.75" x14ac:dyDescent="0.2">
      <c r="A29" s="139"/>
      <c r="B29" s="30" t="s">
        <v>620</v>
      </c>
      <c r="C29" s="31"/>
      <c r="D29" s="32"/>
      <c r="E29" s="31"/>
      <c r="F29" s="32"/>
      <c r="G29" s="31"/>
      <c r="H29" s="32"/>
      <c r="I29" s="31"/>
      <c r="J29" s="32"/>
      <c r="K29" s="31"/>
      <c r="L29" s="64">
        <v>3</v>
      </c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63">
        <v>2</v>
      </c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63">
        <v>1</v>
      </c>
      <c r="AV29" s="32"/>
      <c r="AW29" s="63">
        <v>1</v>
      </c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>
        <f t="shared" si="0"/>
        <v>4</v>
      </c>
      <c r="BR29" s="32">
        <f t="shared" si="1"/>
        <v>3</v>
      </c>
    </row>
    <row r="30" spans="1:70" ht="12.75" x14ac:dyDescent="0.2">
      <c r="A30" s="139"/>
      <c r="B30" s="30" t="s">
        <v>621</v>
      </c>
      <c r="C30" s="31"/>
      <c r="D30" s="64">
        <v>4</v>
      </c>
      <c r="E30" s="31"/>
      <c r="F30" s="32"/>
      <c r="G30" s="31"/>
      <c r="H30" s="32"/>
      <c r="I30" s="31"/>
      <c r="J30" s="32"/>
      <c r="K30" s="31"/>
      <c r="L30" s="64">
        <v>1</v>
      </c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>
        <f t="shared" si="0"/>
        <v>0</v>
      </c>
      <c r="BR30" s="32">
        <f t="shared" si="1"/>
        <v>5</v>
      </c>
    </row>
    <row r="31" spans="1:70" ht="12.75" x14ac:dyDescent="0.2">
      <c r="A31" s="139"/>
      <c r="B31" s="30" t="s">
        <v>622</v>
      </c>
      <c r="C31" s="31"/>
      <c r="D31" s="64">
        <v>1</v>
      </c>
      <c r="E31" s="31"/>
      <c r="F31" s="32"/>
      <c r="G31" s="31"/>
      <c r="H31" s="32"/>
      <c r="I31" s="31"/>
      <c r="J31" s="32"/>
      <c r="K31" s="31"/>
      <c r="L31" s="32"/>
      <c r="M31" s="63">
        <v>12</v>
      </c>
      <c r="N31" s="32"/>
      <c r="O31" s="31"/>
      <c r="P31" s="32"/>
      <c r="Q31" s="31"/>
      <c r="R31" s="64">
        <v>1</v>
      </c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63">
        <v>3</v>
      </c>
      <c r="AJ31" s="32"/>
      <c r="AK31" s="31"/>
      <c r="AL31" s="64">
        <v>1</v>
      </c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63">
        <v>5</v>
      </c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63">
        <v>2</v>
      </c>
      <c r="BN31" s="32"/>
      <c r="BO31" s="31"/>
      <c r="BP31" s="32"/>
      <c r="BQ31" s="31">
        <f t="shared" si="0"/>
        <v>22</v>
      </c>
      <c r="BR31" s="32">
        <f t="shared" si="1"/>
        <v>3</v>
      </c>
    </row>
    <row r="32" spans="1:70" ht="12.75" x14ac:dyDescent="0.2">
      <c r="A32" s="139"/>
      <c r="B32" s="30" t="s">
        <v>623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63">
        <v>2</v>
      </c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>
        <f t="shared" si="0"/>
        <v>2</v>
      </c>
      <c r="BR32" s="32">
        <f t="shared" si="1"/>
        <v>0</v>
      </c>
    </row>
    <row r="33" spans="1:70" ht="20.25" customHeight="1" x14ac:dyDescent="0.2">
      <c r="A33" s="140"/>
      <c r="B33" s="45" t="s">
        <v>624</v>
      </c>
      <c r="C33" s="46"/>
      <c r="D33" s="69">
        <v>20</v>
      </c>
      <c r="E33" s="46"/>
      <c r="F33" s="69">
        <v>2</v>
      </c>
      <c r="G33" s="46"/>
      <c r="H33" s="47"/>
      <c r="I33" s="46"/>
      <c r="J33" s="47"/>
      <c r="K33" s="46"/>
      <c r="L33" s="69">
        <v>7</v>
      </c>
      <c r="M33" s="68">
        <v>6</v>
      </c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68">
        <v>2</v>
      </c>
      <c r="AJ33" s="47"/>
      <c r="AK33" s="46"/>
      <c r="AL33" s="69">
        <v>2</v>
      </c>
      <c r="AM33" s="46"/>
      <c r="AN33" s="47"/>
      <c r="AO33" s="46"/>
      <c r="AP33" s="47"/>
      <c r="AQ33" s="46"/>
      <c r="AR33" s="47"/>
      <c r="AS33" s="46"/>
      <c r="AT33" s="47"/>
      <c r="AU33" s="68">
        <v>2</v>
      </c>
      <c r="AV33" s="47"/>
      <c r="AW33" s="68">
        <v>3</v>
      </c>
      <c r="AX33" s="47"/>
      <c r="AY33" s="46"/>
      <c r="AZ33" s="47"/>
      <c r="BA33" s="46"/>
      <c r="BB33" s="47"/>
      <c r="BC33" s="68">
        <v>1</v>
      </c>
      <c r="BD33" s="47"/>
      <c r="BE33" s="46"/>
      <c r="BF33" s="47"/>
      <c r="BG33" s="46"/>
      <c r="BH33" s="47"/>
      <c r="BI33" s="46"/>
      <c r="BJ33" s="47"/>
      <c r="BK33" s="46"/>
      <c r="BL33" s="47"/>
      <c r="BM33" s="46"/>
      <c r="BN33" s="47"/>
      <c r="BO33" s="46"/>
      <c r="BP33" s="47"/>
      <c r="BQ33" s="46">
        <f t="shared" si="0"/>
        <v>14</v>
      </c>
      <c r="BR33" s="47">
        <f t="shared" si="1"/>
        <v>31</v>
      </c>
    </row>
    <row r="34" spans="1:70" ht="12.75" x14ac:dyDescent="0.2">
      <c r="A34" s="141" t="s">
        <v>63</v>
      </c>
      <c r="B34" s="54" t="s">
        <v>625</v>
      </c>
      <c r="C34" s="55"/>
      <c r="D34" s="56"/>
      <c r="E34" s="55"/>
      <c r="F34" s="56"/>
      <c r="G34" s="55"/>
      <c r="H34" s="56"/>
      <c r="I34" s="55"/>
      <c r="J34" s="56"/>
      <c r="K34" s="73">
        <v>1</v>
      </c>
      <c r="L34" s="74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/>
      <c r="BF34" s="56"/>
      <c r="BG34" s="55"/>
      <c r="BH34" s="56"/>
      <c r="BI34" s="55"/>
      <c r="BJ34" s="56"/>
      <c r="BK34" s="55"/>
      <c r="BL34" s="56"/>
      <c r="BM34" s="55"/>
      <c r="BN34" s="56"/>
      <c r="BO34" s="55"/>
      <c r="BP34" s="56"/>
      <c r="BQ34" s="55">
        <f t="shared" si="0"/>
        <v>1</v>
      </c>
      <c r="BR34" s="56">
        <f t="shared" si="1"/>
        <v>0</v>
      </c>
    </row>
    <row r="35" spans="1:70" ht="12.75" x14ac:dyDescent="0.2">
      <c r="A35" s="139"/>
      <c r="B35" s="30" t="s">
        <v>520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63">
        <v>1</v>
      </c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63">
        <v>1</v>
      </c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63">
        <v>3</v>
      </c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>
        <f t="shared" si="0"/>
        <v>5</v>
      </c>
      <c r="BR35" s="32">
        <f t="shared" si="1"/>
        <v>0</v>
      </c>
    </row>
    <row r="36" spans="1:70" ht="12.75" x14ac:dyDescent="0.2">
      <c r="A36" s="139"/>
      <c r="B36" s="30" t="s">
        <v>518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63">
        <v>1</v>
      </c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>
        <f t="shared" si="0"/>
        <v>1</v>
      </c>
      <c r="BR36" s="32">
        <f t="shared" si="1"/>
        <v>0</v>
      </c>
    </row>
    <row r="37" spans="1:70" ht="12.75" x14ac:dyDescent="0.2">
      <c r="A37" s="139"/>
      <c r="B37" s="30" t="s">
        <v>626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63">
        <v>1</v>
      </c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63">
        <v>1</v>
      </c>
      <c r="BD37" s="32"/>
      <c r="BE37" s="63">
        <v>1</v>
      </c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>
        <f t="shared" si="0"/>
        <v>3</v>
      </c>
      <c r="BR37" s="32">
        <f t="shared" si="1"/>
        <v>0</v>
      </c>
    </row>
    <row r="38" spans="1:70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/>
      <c r="BF38" s="32"/>
      <c r="BG38" s="31"/>
      <c r="BH38" s="32"/>
      <c r="BI38" s="31"/>
      <c r="BJ38" s="32"/>
      <c r="BK38" s="31"/>
      <c r="BL38" s="32"/>
      <c r="BM38" s="31"/>
      <c r="BN38" s="32"/>
      <c r="BO38" s="31"/>
      <c r="BP38" s="32"/>
      <c r="BQ38" s="31">
        <f t="shared" si="0"/>
        <v>0</v>
      </c>
      <c r="BR38" s="32">
        <f t="shared" si="1"/>
        <v>0</v>
      </c>
    </row>
    <row r="39" spans="1:70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/>
      <c r="BF39" s="32"/>
      <c r="BG39" s="31"/>
      <c r="BH39" s="32"/>
      <c r="BI39" s="31"/>
      <c r="BJ39" s="32"/>
      <c r="BK39" s="31"/>
      <c r="BL39" s="32"/>
      <c r="BM39" s="31"/>
      <c r="BN39" s="32"/>
      <c r="BO39" s="31"/>
      <c r="BP39" s="32"/>
      <c r="BQ39" s="31">
        <f t="shared" si="0"/>
        <v>0</v>
      </c>
      <c r="BR39" s="32">
        <f t="shared" si="1"/>
        <v>0</v>
      </c>
    </row>
    <row r="40" spans="1:70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/>
      <c r="BF40" s="32"/>
      <c r="BG40" s="31"/>
      <c r="BH40" s="32"/>
      <c r="BI40" s="31"/>
      <c r="BJ40" s="32"/>
      <c r="BK40" s="31"/>
      <c r="BL40" s="32"/>
      <c r="BM40" s="31"/>
      <c r="BN40" s="32"/>
      <c r="BO40" s="31"/>
      <c r="BP40" s="32"/>
      <c r="BQ40" s="31">
        <f t="shared" si="0"/>
        <v>0</v>
      </c>
      <c r="BR40" s="32">
        <f t="shared" si="1"/>
        <v>0</v>
      </c>
    </row>
    <row r="41" spans="1:70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/>
      <c r="BF41" s="32"/>
      <c r="BG41" s="31"/>
      <c r="BH41" s="32"/>
      <c r="BI41" s="31"/>
      <c r="BJ41" s="32"/>
      <c r="BK41" s="31"/>
      <c r="BL41" s="32"/>
      <c r="BM41" s="31"/>
      <c r="BN41" s="32"/>
      <c r="BO41" s="31"/>
      <c r="BP41" s="32"/>
      <c r="BQ41" s="31">
        <f t="shared" si="0"/>
        <v>0</v>
      </c>
      <c r="BR41" s="32">
        <f t="shared" si="1"/>
        <v>0</v>
      </c>
    </row>
    <row r="42" spans="1:70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/>
      <c r="BF42" s="32"/>
      <c r="BG42" s="31"/>
      <c r="BH42" s="32"/>
      <c r="BI42" s="31"/>
      <c r="BJ42" s="32"/>
      <c r="BK42" s="31"/>
      <c r="BL42" s="32"/>
      <c r="BM42" s="31"/>
      <c r="BN42" s="32"/>
      <c r="BO42" s="31"/>
      <c r="BP42" s="32"/>
      <c r="BQ42" s="31">
        <f t="shared" si="0"/>
        <v>0</v>
      </c>
      <c r="BR42" s="32">
        <f t="shared" si="1"/>
        <v>0</v>
      </c>
    </row>
    <row r="43" spans="1:70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/>
      <c r="BF43" s="32"/>
      <c r="BG43" s="31"/>
      <c r="BH43" s="32"/>
      <c r="BI43" s="31"/>
      <c r="BJ43" s="32"/>
      <c r="BK43" s="31"/>
      <c r="BL43" s="32"/>
      <c r="BM43" s="31"/>
      <c r="BN43" s="32"/>
      <c r="BO43" s="31"/>
      <c r="BP43" s="32"/>
      <c r="BQ43" s="31">
        <f t="shared" si="0"/>
        <v>0</v>
      </c>
      <c r="BR43" s="32">
        <f t="shared" si="1"/>
        <v>0</v>
      </c>
    </row>
  </sheetData>
  <mergeCells count="38">
    <mergeCell ref="AU2:AV2"/>
    <mergeCell ref="A34:A43"/>
    <mergeCell ref="AW2:AX2"/>
    <mergeCell ref="AY2:AZ2"/>
    <mergeCell ref="BO2:BP2"/>
    <mergeCell ref="BQ2:BR2"/>
    <mergeCell ref="BA2:BB2"/>
    <mergeCell ref="BC2:BD2"/>
    <mergeCell ref="BE2:BF2"/>
    <mergeCell ref="BG2:BH2"/>
    <mergeCell ref="BI2:BJ2"/>
    <mergeCell ref="BK2:BL2"/>
    <mergeCell ref="BM2:BN2"/>
    <mergeCell ref="AM2:AN2"/>
    <mergeCell ref="AO2:AP2"/>
    <mergeCell ref="AQ2:AR2"/>
    <mergeCell ref="AS2:AT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627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628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18">
        <v>1</v>
      </c>
      <c r="AL4" s="20"/>
      <c r="AM4" s="118">
        <v>1</v>
      </c>
      <c r="AN4" s="20"/>
      <c r="AO4" s="19"/>
      <c r="AP4" s="20"/>
      <c r="AQ4" s="19"/>
      <c r="AR4" s="20"/>
      <c r="AS4" s="19"/>
      <c r="AT4" s="20"/>
      <c r="AU4" s="118">
        <v>1</v>
      </c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3</v>
      </c>
      <c r="BF4" s="20">
        <f t="shared" si="0"/>
        <v>0</v>
      </c>
    </row>
    <row r="5" spans="1:58" ht="12.75" x14ac:dyDescent="0.2">
      <c r="A5" s="139"/>
      <c r="B5" s="30" t="s">
        <v>629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0</v>
      </c>
      <c r="BF5" s="32">
        <f t="shared" si="1"/>
        <v>0</v>
      </c>
    </row>
    <row r="6" spans="1:58" ht="12.75" x14ac:dyDescent="0.2">
      <c r="A6" s="139"/>
      <c r="B6" s="30" t="s">
        <v>630</v>
      </c>
      <c r="C6" s="31"/>
      <c r="D6" s="64">
        <v>1</v>
      </c>
      <c r="E6" s="31"/>
      <c r="F6" s="32"/>
      <c r="G6" s="63">
        <v>1</v>
      </c>
      <c r="H6" s="64">
        <v>18</v>
      </c>
      <c r="I6" s="31"/>
      <c r="J6" s="32"/>
      <c r="K6" s="63">
        <v>7</v>
      </c>
      <c r="L6" s="64">
        <v>17</v>
      </c>
      <c r="M6" s="31"/>
      <c r="N6" s="32"/>
      <c r="O6" s="63">
        <v>1</v>
      </c>
      <c r="P6" s="64">
        <v>1</v>
      </c>
      <c r="Q6" s="63">
        <v>1</v>
      </c>
      <c r="R6" s="64">
        <v>5</v>
      </c>
      <c r="S6" s="63">
        <v>5</v>
      </c>
      <c r="T6" s="64">
        <v>2</v>
      </c>
      <c r="U6" s="31"/>
      <c r="V6" s="64">
        <v>3</v>
      </c>
      <c r="W6" s="31"/>
      <c r="X6" s="64">
        <v>2</v>
      </c>
      <c r="Y6" s="31"/>
      <c r="Z6" s="32"/>
      <c r="AA6" s="31"/>
      <c r="AB6" s="32"/>
      <c r="AC6" s="63">
        <v>3</v>
      </c>
      <c r="AD6" s="64">
        <v>2</v>
      </c>
      <c r="AE6" s="63">
        <v>1</v>
      </c>
      <c r="AF6" s="64">
        <v>1</v>
      </c>
      <c r="AG6" s="63">
        <v>10</v>
      </c>
      <c r="AH6" s="32"/>
      <c r="AI6" s="63">
        <v>1</v>
      </c>
      <c r="AJ6" s="32"/>
      <c r="AK6" s="63">
        <v>3</v>
      </c>
      <c r="AL6" s="64">
        <v>2</v>
      </c>
      <c r="AM6" s="63">
        <v>1</v>
      </c>
      <c r="AN6" s="64">
        <v>3</v>
      </c>
      <c r="AO6" s="63">
        <v>1</v>
      </c>
      <c r="AP6" s="32"/>
      <c r="AQ6" s="31"/>
      <c r="AR6" s="32"/>
      <c r="AS6" s="31"/>
      <c r="AT6" s="64">
        <v>1</v>
      </c>
      <c r="AU6" s="63">
        <v>1</v>
      </c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36</v>
      </c>
      <c r="BF6" s="32">
        <f t="shared" si="2"/>
        <v>58</v>
      </c>
    </row>
    <row r="7" spans="1:58" ht="12.75" x14ac:dyDescent="0.2">
      <c r="A7" s="139"/>
      <c r="B7" s="30" t="s">
        <v>631</v>
      </c>
      <c r="C7" s="63">
        <v>6</v>
      </c>
      <c r="D7" s="32"/>
      <c r="E7" s="63"/>
      <c r="F7" s="32"/>
      <c r="G7" s="63">
        <v>17</v>
      </c>
      <c r="H7" s="32"/>
      <c r="I7" s="63">
        <v>12</v>
      </c>
      <c r="J7" s="32"/>
      <c r="K7" s="63">
        <v>52</v>
      </c>
      <c r="L7" s="32"/>
      <c r="M7" s="63">
        <v>3</v>
      </c>
      <c r="N7" s="32"/>
      <c r="O7" s="63">
        <v>2</v>
      </c>
      <c r="P7" s="32"/>
      <c r="Q7" s="63">
        <v>12</v>
      </c>
      <c r="R7" s="32"/>
      <c r="S7" s="63">
        <v>9</v>
      </c>
      <c r="T7" s="32"/>
      <c r="U7" s="63">
        <v>10</v>
      </c>
      <c r="V7" s="32"/>
      <c r="W7" s="63">
        <v>22</v>
      </c>
      <c r="X7" s="32"/>
      <c r="Y7" s="63">
        <v>3</v>
      </c>
      <c r="Z7" s="32"/>
      <c r="AA7" s="63">
        <v>9</v>
      </c>
      <c r="AB7" s="32"/>
      <c r="AC7" s="63">
        <v>4</v>
      </c>
      <c r="AD7" s="32"/>
      <c r="AE7" s="63">
        <v>6</v>
      </c>
      <c r="AF7" s="32"/>
      <c r="AG7" s="63">
        <v>6</v>
      </c>
      <c r="AH7" s="32"/>
      <c r="AI7" s="63">
        <v>4</v>
      </c>
      <c r="AJ7" s="32"/>
      <c r="AK7" s="63">
        <v>7</v>
      </c>
      <c r="AL7" s="32"/>
      <c r="AM7" s="63">
        <v>13</v>
      </c>
      <c r="AN7" s="32"/>
      <c r="AO7" s="63">
        <v>5</v>
      </c>
      <c r="AP7" s="32"/>
      <c r="AQ7" s="63">
        <v>2</v>
      </c>
      <c r="AR7" s="32"/>
      <c r="AS7" s="63"/>
      <c r="AT7" s="32"/>
      <c r="AU7" s="63">
        <v>5</v>
      </c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209</v>
      </c>
      <c r="BF7" s="32">
        <f t="shared" si="3"/>
        <v>0</v>
      </c>
    </row>
    <row r="8" spans="1:58" ht="12.75" x14ac:dyDescent="0.2">
      <c r="A8" s="139"/>
      <c r="B8" s="30" t="s">
        <v>632</v>
      </c>
      <c r="C8" s="63">
        <v>32</v>
      </c>
      <c r="D8" s="32"/>
      <c r="E8" s="63">
        <v>45</v>
      </c>
      <c r="F8" s="32"/>
      <c r="G8" s="63">
        <v>45</v>
      </c>
      <c r="H8" s="32"/>
      <c r="I8" s="63">
        <v>35</v>
      </c>
      <c r="J8" s="32"/>
      <c r="K8" s="63">
        <v>27</v>
      </c>
      <c r="L8" s="32"/>
      <c r="M8" s="63">
        <v>25</v>
      </c>
      <c r="N8" s="32"/>
      <c r="O8" s="63">
        <v>61</v>
      </c>
      <c r="P8" s="32"/>
      <c r="Q8" s="63">
        <v>65</v>
      </c>
      <c r="R8" s="32"/>
      <c r="S8" s="63">
        <v>17</v>
      </c>
      <c r="T8" s="32"/>
      <c r="U8" s="63">
        <v>29</v>
      </c>
      <c r="V8" s="32"/>
      <c r="W8" s="63">
        <v>36</v>
      </c>
      <c r="X8" s="32"/>
      <c r="Y8" s="63">
        <v>46</v>
      </c>
      <c r="Z8" s="32"/>
      <c r="AA8" s="63">
        <v>16</v>
      </c>
      <c r="AB8" s="32"/>
      <c r="AC8" s="63">
        <v>72</v>
      </c>
      <c r="AD8" s="32"/>
      <c r="AE8" s="63">
        <v>24</v>
      </c>
      <c r="AF8" s="32"/>
      <c r="AG8" s="63">
        <v>23</v>
      </c>
      <c r="AH8" s="32"/>
      <c r="AI8" s="63">
        <v>10</v>
      </c>
      <c r="AJ8" s="32"/>
      <c r="AK8" s="63">
        <v>30</v>
      </c>
      <c r="AL8" s="32"/>
      <c r="AM8" s="63">
        <v>19</v>
      </c>
      <c r="AN8" s="32"/>
      <c r="AO8" s="63">
        <v>27</v>
      </c>
      <c r="AP8" s="32"/>
      <c r="AQ8" s="63">
        <v>19</v>
      </c>
      <c r="AR8" s="32"/>
      <c r="AS8" s="63">
        <v>65</v>
      </c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768</v>
      </c>
      <c r="BF8" s="32">
        <f t="shared" si="4"/>
        <v>0</v>
      </c>
    </row>
    <row r="9" spans="1:58" ht="12.75" x14ac:dyDescent="0.2">
      <c r="A9" s="139"/>
      <c r="B9" s="30" t="s">
        <v>633</v>
      </c>
      <c r="C9" s="63">
        <v>26</v>
      </c>
      <c r="D9" s="32"/>
      <c r="E9" s="63">
        <v>27</v>
      </c>
      <c r="F9" s="32"/>
      <c r="G9" s="63">
        <v>22</v>
      </c>
      <c r="H9" s="32"/>
      <c r="I9" s="63">
        <v>20</v>
      </c>
      <c r="J9" s="32"/>
      <c r="K9" s="63">
        <v>20</v>
      </c>
      <c r="L9" s="32"/>
      <c r="M9" s="63">
        <v>7</v>
      </c>
      <c r="N9" s="32"/>
      <c r="O9" s="63">
        <v>6</v>
      </c>
      <c r="P9" s="32"/>
      <c r="Q9" s="63">
        <v>21</v>
      </c>
      <c r="R9" s="32"/>
      <c r="S9" s="63">
        <v>12</v>
      </c>
      <c r="T9" s="32"/>
      <c r="U9" s="63">
        <v>30</v>
      </c>
      <c r="V9" s="32"/>
      <c r="W9" s="63">
        <v>12</v>
      </c>
      <c r="X9" s="32"/>
      <c r="Y9" s="63">
        <v>35</v>
      </c>
      <c r="Z9" s="32"/>
      <c r="AA9" s="63">
        <v>21</v>
      </c>
      <c r="AB9" s="32"/>
      <c r="AC9" s="63">
        <v>10</v>
      </c>
      <c r="AD9" s="32"/>
      <c r="AE9" s="63">
        <v>29</v>
      </c>
      <c r="AF9" s="32"/>
      <c r="AG9" s="63">
        <v>21</v>
      </c>
      <c r="AH9" s="32"/>
      <c r="AI9" s="63">
        <v>22</v>
      </c>
      <c r="AJ9" s="32"/>
      <c r="AK9" s="63">
        <v>28</v>
      </c>
      <c r="AL9" s="32"/>
      <c r="AM9" s="63">
        <v>13</v>
      </c>
      <c r="AN9" s="32"/>
      <c r="AO9" s="63">
        <v>24</v>
      </c>
      <c r="AP9" s="32"/>
      <c r="AQ9" s="63">
        <v>19</v>
      </c>
      <c r="AR9" s="32"/>
      <c r="AS9" s="63">
        <v>12</v>
      </c>
      <c r="AT9" s="32"/>
      <c r="AU9" s="63">
        <v>12</v>
      </c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449</v>
      </c>
      <c r="BF9" s="32">
        <f t="shared" si="5"/>
        <v>0</v>
      </c>
    </row>
    <row r="10" spans="1:58" ht="12.75" x14ac:dyDescent="0.2">
      <c r="A10" s="139"/>
      <c r="B10" s="30" t="s">
        <v>634</v>
      </c>
      <c r="C10" s="63">
        <v>60</v>
      </c>
      <c r="D10" s="32"/>
      <c r="E10" s="63">
        <v>19</v>
      </c>
      <c r="F10" s="32"/>
      <c r="G10" s="63">
        <v>22</v>
      </c>
      <c r="H10" s="32"/>
      <c r="I10" s="63">
        <v>56</v>
      </c>
      <c r="J10" s="32"/>
      <c r="K10" s="63">
        <v>4</v>
      </c>
      <c r="L10" s="32"/>
      <c r="M10" s="63">
        <v>11</v>
      </c>
      <c r="N10" s="32"/>
      <c r="O10" s="63">
        <v>17</v>
      </c>
      <c r="P10" s="32"/>
      <c r="Q10" s="63">
        <v>30</v>
      </c>
      <c r="R10" s="32"/>
      <c r="S10" s="63">
        <v>15</v>
      </c>
      <c r="T10" s="32"/>
      <c r="U10" s="63">
        <v>39</v>
      </c>
      <c r="V10" s="32"/>
      <c r="W10" s="63">
        <v>33</v>
      </c>
      <c r="X10" s="32"/>
      <c r="Y10" s="63">
        <v>26</v>
      </c>
      <c r="Z10" s="32"/>
      <c r="AA10" s="63">
        <v>34</v>
      </c>
      <c r="AB10" s="32"/>
      <c r="AC10" s="63">
        <v>36</v>
      </c>
      <c r="AD10" s="32"/>
      <c r="AE10" s="63">
        <v>30</v>
      </c>
      <c r="AF10" s="32"/>
      <c r="AG10" s="63">
        <v>22</v>
      </c>
      <c r="AH10" s="32"/>
      <c r="AI10" s="63">
        <v>50</v>
      </c>
      <c r="AJ10" s="32"/>
      <c r="AK10" s="63">
        <v>15</v>
      </c>
      <c r="AL10" s="32"/>
      <c r="AM10" s="63">
        <v>12</v>
      </c>
      <c r="AN10" s="32"/>
      <c r="AO10" s="63">
        <v>27</v>
      </c>
      <c r="AP10" s="32"/>
      <c r="AQ10" s="63">
        <v>37</v>
      </c>
      <c r="AR10" s="32"/>
      <c r="AS10" s="63">
        <v>14</v>
      </c>
      <c r="AT10" s="32"/>
      <c r="AU10" s="63">
        <v>26</v>
      </c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635</v>
      </c>
      <c r="BF10" s="32">
        <f t="shared" si="6"/>
        <v>0</v>
      </c>
    </row>
    <row r="11" spans="1:58" ht="12.75" x14ac:dyDescent="0.2">
      <c r="A11" s="139"/>
      <c r="B11" s="30" t="s">
        <v>635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0</v>
      </c>
      <c r="BF11" s="32">
        <f t="shared" si="7"/>
        <v>0</v>
      </c>
    </row>
    <row r="12" spans="1:58" ht="12.75" x14ac:dyDescent="0.2">
      <c r="A12" s="139"/>
      <c r="B12" s="30" t="s">
        <v>636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63">
        <v>2</v>
      </c>
      <c r="V12" s="32"/>
      <c r="W12" s="31"/>
      <c r="X12" s="32"/>
      <c r="Y12" s="31"/>
      <c r="Z12" s="32"/>
      <c r="AA12" s="31"/>
      <c r="AB12" s="32"/>
      <c r="AC12" s="31"/>
      <c r="AD12" s="32"/>
      <c r="AE12" s="63">
        <v>1</v>
      </c>
      <c r="AF12" s="32"/>
      <c r="AG12" s="31"/>
      <c r="AH12" s="32"/>
      <c r="AI12" s="63">
        <v>1</v>
      </c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4</v>
      </c>
      <c r="BF12" s="32">
        <f t="shared" si="8"/>
        <v>0</v>
      </c>
    </row>
    <row r="13" spans="1:58" ht="12.75" x14ac:dyDescent="0.2">
      <c r="A13" s="139"/>
      <c r="B13" s="30" t="s">
        <v>637</v>
      </c>
      <c r="C13" s="31"/>
      <c r="D13" s="32"/>
      <c r="E13" s="31"/>
      <c r="F13" s="64">
        <v>1</v>
      </c>
      <c r="G13" s="63">
        <v>3</v>
      </c>
      <c r="H13" s="64">
        <v>4</v>
      </c>
      <c r="I13" s="63"/>
      <c r="J13" s="64">
        <v>1</v>
      </c>
      <c r="K13" s="63">
        <v>1</v>
      </c>
      <c r="L13" s="64">
        <v>4</v>
      </c>
      <c r="M13" s="31"/>
      <c r="N13" s="32"/>
      <c r="O13" s="31"/>
      <c r="P13" s="32"/>
      <c r="Q13" s="63">
        <v>4</v>
      </c>
      <c r="R13" s="32"/>
      <c r="S13" s="63">
        <v>4</v>
      </c>
      <c r="T13" s="64">
        <v>3</v>
      </c>
      <c r="U13" s="31"/>
      <c r="V13" s="64">
        <v>1</v>
      </c>
      <c r="W13" s="63">
        <v>2</v>
      </c>
      <c r="X13" s="64">
        <v>1</v>
      </c>
      <c r="Y13" s="31"/>
      <c r="Z13" s="64">
        <v>1</v>
      </c>
      <c r="AA13" s="31"/>
      <c r="AB13" s="64">
        <v>1</v>
      </c>
      <c r="AC13" s="63">
        <v>2</v>
      </c>
      <c r="AD13" s="64">
        <v>1</v>
      </c>
      <c r="AE13" s="31"/>
      <c r="AF13" s="32"/>
      <c r="AG13" s="63">
        <v>2</v>
      </c>
      <c r="AH13" s="32"/>
      <c r="AI13" s="63">
        <v>1</v>
      </c>
      <c r="AJ13" s="32"/>
      <c r="AK13" s="31"/>
      <c r="AL13" s="64">
        <v>1</v>
      </c>
      <c r="AM13" s="63">
        <v>2</v>
      </c>
      <c r="AN13" s="64">
        <v>1</v>
      </c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21</v>
      </c>
      <c r="BF13" s="32">
        <f t="shared" si="9"/>
        <v>20</v>
      </c>
    </row>
    <row r="14" spans="1:58" ht="12.75" x14ac:dyDescent="0.2">
      <c r="A14" s="139"/>
      <c r="B14" s="30" t="s">
        <v>638</v>
      </c>
      <c r="C14" s="63"/>
      <c r="D14" s="32"/>
      <c r="E14" s="63">
        <v>4</v>
      </c>
      <c r="F14" s="32"/>
      <c r="G14" s="63">
        <v>2</v>
      </c>
      <c r="H14" s="32"/>
      <c r="I14" s="63">
        <v>2</v>
      </c>
      <c r="J14" s="32"/>
      <c r="K14" s="63">
        <v>3</v>
      </c>
      <c r="L14" s="64">
        <v>2</v>
      </c>
      <c r="M14" s="63">
        <v>2</v>
      </c>
      <c r="N14" s="32"/>
      <c r="O14" s="63">
        <v>1</v>
      </c>
      <c r="P14" s="32"/>
      <c r="Q14" s="63">
        <v>6</v>
      </c>
      <c r="R14" s="32"/>
      <c r="S14" s="63"/>
      <c r="T14" s="64">
        <v>3</v>
      </c>
      <c r="U14" s="63">
        <v>4</v>
      </c>
      <c r="V14" s="32"/>
      <c r="W14" s="63">
        <v>1</v>
      </c>
      <c r="X14" s="32"/>
      <c r="Y14" s="63">
        <v>7</v>
      </c>
      <c r="Z14" s="32"/>
      <c r="AA14" s="63">
        <v>3</v>
      </c>
      <c r="AB14" s="32"/>
      <c r="AC14" s="63">
        <v>2</v>
      </c>
      <c r="AD14" s="32"/>
      <c r="AE14" s="63">
        <v>1</v>
      </c>
      <c r="AF14" s="32"/>
      <c r="AG14" s="63">
        <v>6</v>
      </c>
      <c r="AH14" s="32"/>
      <c r="AI14" s="63">
        <v>2</v>
      </c>
      <c r="AJ14" s="32"/>
      <c r="AK14" s="63"/>
      <c r="AL14" s="32"/>
      <c r="AM14" s="63"/>
      <c r="AN14" s="64">
        <v>1</v>
      </c>
      <c r="AO14" s="63">
        <v>3</v>
      </c>
      <c r="AP14" s="32"/>
      <c r="AQ14" s="63">
        <v>3</v>
      </c>
      <c r="AR14" s="32"/>
      <c r="AS14" s="63"/>
      <c r="AT14" s="32"/>
      <c r="AU14" s="63">
        <v>3</v>
      </c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55</v>
      </c>
      <c r="BF14" s="32">
        <f t="shared" si="10"/>
        <v>6</v>
      </c>
    </row>
    <row r="15" spans="1:58" ht="12.75" x14ac:dyDescent="0.2">
      <c r="A15" s="139"/>
      <c r="B15" s="30" t="s">
        <v>639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640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0</v>
      </c>
    </row>
    <row r="17" spans="1:58" ht="12.75" x14ac:dyDescent="0.2">
      <c r="A17" s="139"/>
      <c r="B17" s="30" t="s">
        <v>641</v>
      </c>
      <c r="C17" s="63">
        <v>1</v>
      </c>
      <c r="D17" s="32"/>
      <c r="E17" s="63">
        <v>1</v>
      </c>
      <c r="F17" s="32"/>
      <c r="G17" s="63">
        <v>1</v>
      </c>
      <c r="H17" s="32"/>
      <c r="I17" s="63">
        <v>1</v>
      </c>
      <c r="J17" s="32"/>
      <c r="K17" s="63">
        <v>1</v>
      </c>
      <c r="L17" s="32"/>
      <c r="M17" s="63">
        <v>2</v>
      </c>
      <c r="N17" s="32"/>
      <c r="O17" s="63">
        <v>1</v>
      </c>
      <c r="P17" s="32"/>
      <c r="Q17" s="63">
        <v>2</v>
      </c>
      <c r="R17" s="32"/>
      <c r="S17" s="63">
        <v>4</v>
      </c>
      <c r="T17" s="32"/>
      <c r="U17" s="63">
        <v>2</v>
      </c>
      <c r="V17" s="32"/>
      <c r="W17" s="31"/>
      <c r="X17" s="32"/>
      <c r="Y17" s="63">
        <v>6</v>
      </c>
      <c r="Z17" s="32"/>
      <c r="AA17" s="63">
        <v>1</v>
      </c>
      <c r="AB17" s="32"/>
      <c r="AC17" s="63">
        <v>1</v>
      </c>
      <c r="AD17" s="32"/>
      <c r="AE17" s="31"/>
      <c r="AF17" s="32"/>
      <c r="AG17" s="63">
        <v>7</v>
      </c>
      <c r="AH17" s="32"/>
      <c r="AI17" s="63">
        <v>1</v>
      </c>
      <c r="AJ17" s="32"/>
      <c r="AK17" s="63">
        <v>1</v>
      </c>
      <c r="AL17" s="32"/>
      <c r="AM17" s="63">
        <v>3</v>
      </c>
      <c r="AN17" s="32"/>
      <c r="AO17" s="63">
        <v>2</v>
      </c>
      <c r="AP17" s="32"/>
      <c r="AQ17" s="63">
        <v>3</v>
      </c>
      <c r="AR17" s="32"/>
      <c r="AS17" s="63">
        <v>1</v>
      </c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42</v>
      </c>
      <c r="BF17" s="32">
        <f t="shared" si="13"/>
        <v>0</v>
      </c>
    </row>
    <row r="18" spans="1:58" ht="12.75" x14ac:dyDescent="0.2">
      <c r="A18" s="139"/>
      <c r="B18" s="30" t="s">
        <v>642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643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644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0</v>
      </c>
      <c r="BF20" s="32">
        <f t="shared" si="16"/>
        <v>0</v>
      </c>
    </row>
    <row r="21" spans="1:58" ht="12.75" x14ac:dyDescent="0.2">
      <c r="A21" s="139"/>
      <c r="B21" s="30" t="s">
        <v>645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646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647</v>
      </c>
      <c r="C23" s="63">
        <v>3</v>
      </c>
      <c r="D23" s="32"/>
      <c r="E23" s="63">
        <v>2</v>
      </c>
      <c r="F23" s="32"/>
      <c r="G23" s="63">
        <v>2</v>
      </c>
      <c r="H23" s="32"/>
      <c r="I23" s="63">
        <v>2</v>
      </c>
      <c r="J23" s="32"/>
      <c r="K23" s="63">
        <v>8</v>
      </c>
      <c r="L23" s="32"/>
      <c r="M23" s="63">
        <v>4</v>
      </c>
      <c r="N23" s="32"/>
      <c r="O23" s="63">
        <v>1</v>
      </c>
      <c r="P23" s="64">
        <v>1</v>
      </c>
      <c r="Q23" s="63"/>
      <c r="R23" s="32"/>
      <c r="S23" s="63">
        <v>5</v>
      </c>
      <c r="T23" s="32"/>
      <c r="U23" s="63">
        <v>6</v>
      </c>
      <c r="V23" s="32"/>
      <c r="W23" s="63">
        <v>1</v>
      </c>
      <c r="X23" s="32"/>
      <c r="Y23" s="63">
        <v>3</v>
      </c>
      <c r="Z23" s="32"/>
      <c r="AA23" s="63">
        <v>2</v>
      </c>
      <c r="AB23" s="32"/>
      <c r="AC23" s="63">
        <v>3</v>
      </c>
      <c r="AD23" s="32"/>
      <c r="AE23" s="63">
        <v>2</v>
      </c>
      <c r="AF23" s="32"/>
      <c r="AG23" s="63">
        <v>2</v>
      </c>
      <c r="AH23" s="32"/>
      <c r="AI23" s="63">
        <v>3</v>
      </c>
      <c r="AJ23" s="32"/>
      <c r="AK23" s="63">
        <v>1</v>
      </c>
      <c r="AL23" s="32"/>
      <c r="AM23" s="63">
        <v>7</v>
      </c>
      <c r="AN23" s="32"/>
      <c r="AO23" s="63">
        <v>4</v>
      </c>
      <c r="AP23" s="32"/>
      <c r="AQ23" s="63">
        <v>2</v>
      </c>
      <c r="AR23" s="32"/>
      <c r="AS23" s="63"/>
      <c r="AT23" s="32"/>
      <c r="AU23" s="63">
        <v>3</v>
      </c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66</v>
      </c>
      <c r="BF23" s="32">
        <f t="shared" si="19"/>
        <v>1</v>
      </c>
    </row>
    <row r="24" spans="1:58" ht="12.75" x14ac:dyDescent="0.2">
      <c r="A24" s="139"/>
      <c r="B24" s="30" t="s">
        <v>648</v>
      </c>
      <c r="C24" s="31"/>
      <c r="D24" s="32"/>
      <c r="E24" s="31"/>
      <c r="F24" s="32"/>
      <c r="G24" s="31"/>
      <c r="H24" s="32"/>
      <c r="I24" s="31"/>
      <c r="J24" s="32"/>
      <c r="K24" s="63">
        <v>1</v>
      </c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1</v>
      </c>
      <c r="BF24" s="32">
        <f t="shared" si="20"/>
        <v>0</v>
      </c>
    </row>
    <row r="25" spans="1:58" ht="12.75" x14ac:dyDescent="0.2">
      <c r="A25" s="140"/>
      <c r="B25" s="45" t="s">
        <v>649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650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651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63">
        <v>1</v>
      </c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1</v>
      </c>
      <c r="BF27" s="32">
        <f t="shared" si="23"/>
        <v>0</v>
      </c>
    </row>
    <row r="28" spans="1:58" ht="12.75" x14ac:dyDescent="0.2">
      <c r="A28" s="139"/>
      <c r="B28" s="30" t="s">
        <v>652</v>
      </c>
      <c r="C28" s="31"/>
      <c r="D28" s="32"/>
      <c r="E28" s="31"/>
      <c r="F28" s="32"/>
      <c r="G28" s="31"/>
      <c r="H28" s="32"/>
      <c r="I28" s="31"/>
      <c r="J28" s="32"/>
      <c r="K28" s="63">
        <v>1</v>
      </c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63">
        <v>1</v>
      </c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2</v>
      </c>
      <c r="BF28" s="32">
        <f t="shared" si="24"/>
        <v>0</v>
      </c>
    </row>
    <row r="29" spans="1:58" ht="12.75" x14ac:dyDescent="0.2">
      <c r="A29" s="139"/>
      <c r="B29" s="30" t="s">
        <v>653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63">
        <v>1</v>
      </c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1</v>
      </c>
      <c r="BF29" s="32">
        <f t="shared" si="25"/>
        <v>0</v>
      </c>
    </row>
    <row r="30" spans="1:58" ht="12.75" x14ac:dyDescent="0.2">
      <c r="A30" s="139"/>
      <c r="B30" s="30" t="s">
        <v>654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655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63">
        <v>1</v>
      </c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1</v>
      </c>
      <c r="BF31" s="32">
        <f t="shared" si="27"/>
        <v>0</v>
      </c>
    </row>
    <row r="32" spans="1:58" ht="12.75" x14ac:dyDescent="0.2">
      <c r="A32" s="139"/>
      <c r="B32" s="30" t="s">
        <v>656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657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520</v>
      </c>
      <c r="C34" s="73">
        <v>2</v>
      </c>
      <c r="D34" s="56"/>
      <c r="E34" s="73">
        <v>2</v>
      </c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73">
        <v>2</v>
      </c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73">
        <v>3</v>
      </c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9</v>
      </c>
      <c r="BF34" s="56">
        <f t="shared" si="30"/>
        <v>0</v>
      </c>
    </row>
    <row r="35" spans="1:58" ht="12.75" x14ac:dyDescent="0.2">
      <c r="A35" s="139"/>
      <c r="B35" s="30" t="s">
        <v>658</v>
      </c>
      <c r="C35" s="31"/>
      <c r="D35" s="32"/>
      <c r="E35" s="31"/>
      <c r="F35" s="32"/>
      <c r="G35" s="63">
        <v>1</v>
      </c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1</v>
      </c>
      <c r="BF35" s="32">
        <f t="shared" si="31"/>
        <v>0</v>
      </c>
    </row>
    <row r="36" spans="1:58" ht="12.75" x14ac:dyDescent="0.2">
      <c r="A36" s="139"/>
      <c r="B36" s="30" t="s">
        <v>659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63">
        <v>1</v>
      </c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1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BP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68" width="6.85546875" customWidth="1"/>
  </cols>
  <sheetData>
    <row r="1" spans="1:6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20"/>
      <c r="BM1" s="117"/>
      <c r="BN1" s="117"/>
      <c r="BO1" s="117"/>
      <c r="BP1" s="120"/>
    </row>
    <row r="2" spans="1:6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588</v>
      </c>
      <c r="BF2" s="134"/>
      <c r="BG2" s="133" t="s">
        <v>589</v>
      </c>
      <c r="BH2" s="134"/>
      <c r="BI2" s="133" t="s">
        <v>590</v>
      </c>
      <c r="BJ2" s="134"/>
      <c r="BK2" s="133" t="s">
        <v>591</v>
      </c>
      <c r="BL2" s="134"/>
      <c r="BM2" s="133" t="s">
        <v>592</v>
      </c>
      <c r="BN2" s="134"/>
      <c r="BO2" s="135" t="s">
        <v>99</v>
      </c>
      <c r="BP2" s="134"/>
    </row>
    <row r="3" spans="1:68" ht="53.25" customHeight="1" x14ac:dyDescent="0.2">
      <c r="A3" s="7"/>
      <c r="B3" s="8" t="s">
        <v>660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  <c r="BG3" s="9" t="s">
        <v>28</v>
      </c>
      <c r="BH3" s="10" t="s">
        <v>29</v>
      </c>
      <c r="BI3" s="9" t="s">
        <v>28</v>
      </c>
      <c r="BJ3" s="10" t="s">
        <v>29</v>
      </c>
      <c r="BK3" s="9" t="s">
        <v>28</v>
      </c>
      <c r="BL3" s="10" t="s">
        <v>29</v>
      </c>
      <c r="BM3" s="9" t="s">
        <v>28</v>
      </c>
      <c r="BN3" s="10" t="s">
        <v>29</v>
      </c>
      <c r="BO3" s="11" t="s">
        <v>28</v>
      </c>
      <c r="BP3" s="10" t="s">
        <v>29</v>
      </c>
    </row>
    <row r="4" spans="1:68" ht="12.75" x14ac:dyDescent="0.2">
      <c r="A4" s="138" t="s">
        <v>31</v>
      </c>
      <c r="B4" s="18" t="s">
        <v>661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>
        <v>1</v>
      </c>
      <c r="T4" s="20"/>
      <c r="U4" s="19"/>
      <c r="V4" s="20"/>
      <c r="W4" s="19"/>
      <c r="X4" s="20"/>
      <c r="Y4" s="19">
        <v>1</v>
      </c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>
        <v>1</v>
      </c>
      <c r="AX4" s="20"/>
      <c r="AY4" s="19"/>
      <c r="AZ4" s="20"/>
      <c r="BA4" s="19">
        <v>1</v>
      </c>
      <c r="BB4" s="20"/>
      <c r="BC4" s="19"/>
      <c r="BD4" s="20"/>
      <c r="BE4" s="19"/>
      <c r="BF4" s="20"/>
      <c r="BG4" s="19"/>
      <c r="BH4" s="20"/>
      <c r="BI4" s="19"/>
      <c r="BJ4" s="20"/>
      <c r="BK4" s="121"/>
      <c r="BL4" s="122"/>
      <c r="BM4" s="123"/>
      <c r="BN4" s="122"/>
      <c r="BO4" s="121">
        <f t="shared" ref="BO4:BP4" si="0">SUM(C4,E4,G4,I4,K4,M4,O4,Q4,S4,U4,W4,Y4,AA4,AC4,AE4,AG4,AI4,AK4,AM4,AO4,AQ4,AS4,AU4,AW4,AY4,BA4,BC4,BE4,BG4,BI4,BK4,BM4)</f>
        <v>4</v>
      </c>
      <c r="BP4" s="122">
        <f t="shared" si="0"/>
        <v>0</v>
      </c>
    </row>
    <row r="5" spans="1:68" ht="12.75" x14ac:dyDescent="0.2">
      <c r="A5" s="139"/>
      <c r="B5" s="30" t="s">
        <v>662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124"/>
      <c r="BL5" s="125"/>
      <c r="BM5" s="93">
        <v>4</v>
      </c>
      <c r="BN5" s="125"/>
      <c r="BO5" s="124">
        <f t="shared" ref="BO5:BP5" si="1">SUM(C5,E5,G5,I5,K5,M5,O5,Q5,S5,U5,W5,Y5,AA5,AC5,AE5,AG5,AI5,AK5,AM5,AO5,AQ5,AS5,AU5,AW5,AY5,BA5,BC5,BE5,BG5,BI5,BK5,BM5)</f>
        <v>4</v>
      </c>
      <c r="BP5" s="125">
        <f t="shared" si="1"/>
        <v>0</v>
      </c>
    </row>
    <row r="6" spans="1:68" ht="12.75" x14ac:dyDescent="0.2">
      <c r="A6" s="139"/>
      <c r="B6" s="30" t="s">
        <v>663</v>
      </c>
      <c r="C6" s="31"/>
      <c r="D6" s="32"/>
      <c r="E6" s="31"/>
      <c r="F6" s="32"/>
      <c r="G6" s="31"/>
      <c r="H6" s="32"/>
      <c r="I6" s="31"/>
      <c r="J6" s="32">
        <v>1</v>
      </c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>
        <v>1</v>
      </c>
      <c r="AI6" s="31"/>
      <c r="AJ6" s="32">
        <v>1</v>
      </c>
      <c r="AK6" s="31"/>
      <c r="AL6" s="32">
        <v>1</v>
      </c>
      <c r="AM6" s="31">
        <v>1</v>
      </c>
      <c r="AN6" s="32">
        <v>2</v>
      </c>
      <c r="AO6" s="31">
        <v>1</v>
      </c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63">
        <v>2</v>
      </c>
      <c r="BF6" s="32"/>
      <c r="BG6" s="63"/>
      <c r="BH6" s="32"/>
      <c r="BI6" s="63">
        <v>2</v>
      </c>
      <c r="BJ6" s="32"/>
      <c r="BK6" s="124"/>
      <c r="BL6" s="125"/>
      <c r="BM6" s="124"/>
      <c r="BN6" s="125"/>
      <c r="BO6" s="124">
        <f t="shared" ref="BO6:BP6" si="2">SUM(C6,E6,G6,I6,K6,M6,O6,Q6,S6,U6,W6,Y6,AA6,AC6,AE6,AG6,AI6,AK6,AM6,AO6,AQ6,AS6,AU6,AW6,AY6,BA6,BC6,BE6,BG6,BI6,BK6,BM6)</f>
        <v>6</v>
      </c>
      <c r="BP6" s="125">
        <f t="shared" si="2"/>
        <v>6</v>
      </c>
    </row>
    <row r="7" spans="1:68" ht="12.75" x14ac:dyDescent="0.2">
      <c r="A7" s="139"/>
      <c r="B7" s="30" t="s">
        <v>664</v>
      </c>
      <c r="C7" s="63">
        <v>2</v>
      </c>
      <c r="D7" s="32"/>
      <c r="E7" s="63"/>
      <c r="F7" s="32"/>
      <c r="G7" s="63"/>
      <c r="H7" s="32"/>
      <c r="I7" s="63">
        <v>1</v>
      </c>
      <c r="J7" s="32"/>
      <c r="K7" s="63">
        <v>1</v>
      </c>
      <c r="L7" s="32"/>
      <c r="M7" s="63">
        <v>2</v>
      </c>
      <c r="N7" s="32"/>
      <c r="O7" s="63"/>
      <c r="P7" s="32"/>
      <c r="Q7" s="63">
        <v>11</v>
      </c>
      <c r="R7" s="32"/>
      <c r="S7" s="63">
        <v>17</v>
      </c>
      <c r="T7" s="32"/>
      <c r="U7" s="63">
        <v>11</v>
      </c>
      <c r="V7" s="32"/>
      <c r="W7" s="63"/>
      <c r="X7" s="32"/>
      <c r="Y7" s="63">
        <v>1</v>
      </c>
      <c r="Z7" s="32"/>
      <c r="AA7" s="63">
        <v>1</v>
      </c>
      <c r="AB7" s="32"/>
      <c r="AC7" s="63">
        <v>4</v>
      </c>
      <c r="AD7" s="32"/>
      <c r="AE7" s="63"/>
      <c r="AF7" s="32"/>
      <c r="AG7" s="63">
        <v>5</v>
      </c>
      <c r="AH7" s="32"/>
      <c r="AI7" s="63">
        <v>6</v>
      </c>
      <c r="AJ7" s="32"/>
      <c r="AK7" s="63"/>
      <c r="AL7" s="32"/>
      <c r="AM7" s="63">
        <v>15</v>
      </c>
      <c r="AN7" s="32"/>
      <c r="AO7" s="63"/>
      <c r="AP7" s="32"/>
      <c r="AQ7" s="63"/>
      <c r="AR7" s="32"/>
      <c r="AS7" s="63"/>
      <c r="AT7" s="32"/>
      <c r="AU7" s="63">
        <v>2</v>
      </c>
      <c r="AV7" s="32"/>
      <c r="AW7" s="63">
        <v>1</v>
      </c>
      <c r="AX7" s="32"/>
      <c r="AY7" s="63"/>
      <c r="AZ7" s="32"/>
      <c r="BA7" s="63">
        <v>3</v>
      </c>
      <c r="BB7" s="32"/>
      <c r="BC7" s="63">
        <v>2</v>
      </c>
      <c r="BD7" s="32"/>
      <c r="BE7" s="63">
        <v>4</v>
      </c>
      <c r="BF7" s="32"/>
      <c r="BG7" s="63"/>
      <c r="BH7" s="32"/>
      <c r="BI7" s="63">
        <v>5</v>
      </c>
      <c r="BJ7" s="32"/>
      <c r="BK7" s="93">
        <v>5</v>
      </c>
      <c r="BL7" s="125"/>
      <c r="BM7" s="93">
        <v>13</v>
      </c>
      <c r="BN7" s="125"/>
      <c r="BO7" s="93">
        <f t="shared" ref="BO7:BP7" si="3">SUM(C7,E7,G7,I7,K7,M7,O7,Q7,S7,U7,W7,Y7,AA7,AC7,AE7,AG7,AI7,AK7,AM7,AO7,AQ7,AS7,AU7,AW7,AY7,BA7,BC7,BE7,BG7,BI7,BK7,BM7)</f>
        <v>112</v>
      </c>
      <c r="BP7" s="125">
        <f t="shared" si="3"/>
        <v>0</v>
      </c>
    </row>
    <row r="8" spans="1:68" ht="12.75" x14ac:dyDescent="0.2">
      <c r="A8" s="139"/>
      <c r="B8" s="30" t="s">
        <v>665</v>
      </c>
      <c r="C8" s="63">
        <v>22</v>
      </c>
      <c r="D8" s="32"/>
      <c r="E8" s="63">
        <v>18</v>
      </c>
      <c r="F8" s="32"/>
      <c r="G8" s="63">
        <v>27</v>
      </c>
      <c r="H8" s="32"/>
      <c r="I8" s="63">
        <v>24</v>
      </c>
      <c r="J8" s="32"/>
      <c r="K8" s="63">
        <v>22</v>
      </c>
      <c r="L8" s="32"/>
      <c r="M8" s="63">
        <v>36</v>
      </c>
      <c r="N8" s="32"/>
      <c r="O8" s="63">
        <v>33</v>
      </c>
      <c r="P8" s="32"/>
      <c r="Q8" s="63">
        <v>57</v>
      </c>
      <c r="R8" s="32"/>
      <c r="S8" s="63">
        <v>40</v>
      </c>
      <c r="T8" s="32"/>
      <c r="U8" s="63">
        <v>38</v>
      </c>
      <c r="V8" s="32"/>
      <c r="W8" s="63"/>
      <c r="X8" s="32"/>
      <c r="Y8" s="63">
        <v>20</v>
      </c>
      <c r="Z8" s="32"/>
      <c r="AA8" s="63"/>
      <c r="AB8" s="32"/>
      <c r="AC8" s="63">
        <v>38</v>
      </c>
      <c r="AD8" s="32"/>
      <c r="AE8" s="63">
        <v>63</v>
      </c>
      <c r="AF8" s="32"/>
      <c r="AG8" s="63">
        <v>19</v>
      </c>
      <c r="AH8" s="32"/>
      <c r="AI8" s="63"/>
      <c r="AJ8" s="32"/>
      <c r="AK8" s="63">
        <v>46</v>
      </c>
      <c r="AL8" s="32"/>
      <c r="AM8" s="63">
        <v>47</v>
      </c>
      <c r="AN8" s="32"/>
      <c r="AO8" s="63">
        <v>50</v>
      </c>
      <c r="AP8" s="32"/>
      <c r="AQ8" s="63">
        <v>23</v>
      </c>
      <c r="AR8" s="32"/>
      <c r="AS8" s="63">
        <v>17</v>
      </c>
      <c r="AT8" s="32"/>
      <c r="AU8" s="63">
        <v>30</v>
      </c>
      <c r="AV8" s="32"/>
      <c r="AW8" s="63">
        <v>24</v>
      </c>
      <c r="AX8" s="32"/>
      <c r="AY8" s="63"/>
      <c r="AZ8" s="32"/>
      <c r="BA8" s="63">
        <v>43</v>
      </c>
      <c r="BB8" s="32"/>
      <c r="BC8" s="63">
        <v>35</v>
      </c>
      <c r="BD8" s="32"/>
      <c r="BE8" s="63">
        <v>18</v>
      </c>
      <c r="BF8" s="32"/>
      <c r="BG8" s="63">
        <v>74</v>
      </c>
      <c r="BH8" s="32"/>
      <c r="BI8" s="63">
        <v>39</v>
      </c>
      <c r="BJ8" s="32"/>
      <c r="BK8" s="93">
        <v>13</v>
      </c>
      <c r="BL8" s="125"/>
      <c r="BM8" s="93">
        <v>50</v>
      </c>
      <c r="BN8" s="125"/>
      <c r="BO8" s="93">
        <f t="shared" ref="BO8:BP8" si="4">SUM(C8,E8,G8,I8,K8,M8,O8,Q8,S8,U8,W8,Y8,AA8,AC8,AE8,AG8,AI8,AK8,AM8,AO8,AQ8,AS8,AU8,AW8,AY8,BA8,BC8,BE8,BG8,BI8,BK8,BM8)</f>
        <v>966</v>
      </c>
      <c r="BP8" s="125">
        <f t="shared" si="4"/>
        <v>0</v>
      </c>
    </row>
    <row r="9" spans="1:68" ht="12.75" x14ac:dyDescent="0.2">
      <c r="A9" s="139"/>
      <c r="B9" s="30" t="s">
        <v>666</v>
      </c>
      <c r="C9" s="31"/>
      <c r="D9" s="32"/>
      <c r="E9" s="31">
        <v>6</v>
      </c>
      <c r="F9" s="32"/>
      <c r="G9" s="31">
        <v>2</v>
      </c>
      <c r="H9" s="32"/>
      <c r="I9" s="31">
        <v>6</v>
      </c>
      <c r="J9" s="32"/>
      <c r="K9" s="31">
        <v>4</v>
      </c>
      <c r="L9" s="32"/>
      <c r="M9" s="31">
        <v>4</v>
      </c>
      <c r="N9" s="32"/>
      <c r="O9" s="31"/>
      <c r="P9" s="32"/>
      <c r="Q9" s="31">
        <v>13</v>
      </c>
      <c r="R9" s="32"/>
      <c r="S9" s="31">
        <v>8</v>
      </c>
      <c r="T9" s="32"/>
      <c r="U9" s="31"/>
      <c r="V9" s="32"/>
      <c r="W9" s="31"/>
      <c r="X9" s="32"/>
      <c r="Y9" s="31">
        <v>4</v>
      </c>
      <c r="Z9" s="32"/>
      <c r="AA9" s="31"/>
      <c r="AB9" s="32"/>
      <c r="AC9" s="31">
        <v>7</v>
      </c>
      <c r="AD9" s="32"/>
      <c r="AE9" s="31">
        <v>2</v>
      </c>
      <c r="AF9" s="32"/>
      <c r="AG9" s="31">
        <v>3</v>
      </c>
      <c r="AH9" s="32"/>
      <c r="AI9" s="31"/>
      <c r="AJ9" s="32"/>
      <c r="AK9" s="31">
        <v>5</v>
      </c>
      <c r="AL9" s="32"/>
      <c r="AM9" s="31"/>
      <c r="AN9" s="32"/>
      <c r="AO9" s="31">
        <v>1</v>
      </c>
      <c r="AP9" s="32"/>
      <c r="AQ9" s="31">
        <v>4</v>
      </c>
      <c r="AR9" s="32"/>
      <c r="AS9" s="31">
        <v>3</v>
      </c>
      <c r="AT9" s="32"/>
      <c r="AU9" s="31">
        <v>10</v>
      </c>
      <c r="AV9" s="32"/>
      <c r="AW9" s="31">
        <v>7</v>
      </c>
      <c r="AX9" s="32"/>
      <c r="AY9" s="31"/>
      <c r="AZ9" s="32"/>
      <c r="BA9" s="31">
        <v>4</v>
      </c>
      <c r="BB9" s="32"/>
      <c r="BC9" s="31">
        <v>5</v>
      </c>
      <c r="BD9" s="32"/>
      <c r="BE9" s="63">
        <v>2</v>
      </c>
      <c r="BF9" s="32"/>
      <c r="BG9" s="63">
        <v>6</v>
      </c>
      <c r="BH9" s="32"/>
      <c r="BI9" s="63">
        <v>6</v>
      </c>
      <c r="BJ9" s="32"/>
      <c r="BK9" s="93">
        <v>8</v>
      </c>
      <c r="BL9" s="125"/>
      <c r="BM9" s="93"/>
      <c r="BN9" s="125"/>
      <c r="BO9" s="93">
        <f t="shared" ref="BO9:BP9" si="5">SUM(C9,E9,G9,I9,K9,M9,O9,Q9,S9,U9,W9,Y9,AA9,AC9,AE9,AG9,AI9,AK9,AM9,AO9,AQ9,AS9,AU9,AW9,AY9,BA9,BC9,BE9,BG9,BI9,BK9,BM9)</f>
        <v>120</v>
      </c>
      <c r="BP9" s="125">
        <f t="shared" si="5"/>
        <v>0</v>
      </c>
    </row>
    <row r="10" spans="1:68" ht="12.75" x14ac:dyDescent="0.2">
      <c r="A10" s="139"/>
      <c r="B10" s="30" t="s">
        <v>667</v>
      </c>
      <c r="C10" s="63">
        <v>70</v>
      </c>
      <c r="D10" s="32"/>
      <c r="E10" s="63">
        <v>74</v>
      </c>
      <c r="F10" s="32"/>
      <c r="G10" s="63">
        <v>67</v>
      </c>
      <c r="H10" s="32"/>
      <c r="I10" s="63">
        <v>58</v>
      </c>
      <c r="J10" s="32"/>
      <c r="K10" s="63">
        <v>64</v>
      </c>
      <c r="L10" s="32"/>
      <c r="M10" s="63">
        <v>52</v>
      </c>
      <c r="N10" s="32"/>
      <c r="O10" s="63">
        <v>50</v>
      </c>
      <c r="P10" s="32"/>
      <c r="Q10" s="63">
        <v>7</v>
      </c>
      <c r="R10" s="32"/>
      <c r="S10" s="63">
        <v>15</v>
      </c>
      <c r="T10" s="32"/>
      <c r="U10" s="63"/>
      <c r="V10" s="32"/>
      <c r="W10" s="63">
        <v>90</v>
      </c>
      <c r="X10" s="32"/>
      <c r="Y10" s="63">
        <v>68</v>
      </c>
      <c r="Z10" s="32"/>
      <c r="AA10" s="63">
        <v>97</v>
      </c>
      <c r="AB10" s="32"/>
      <c r="AC10" s="63">
        <v>30</v>
      </c>
      <c r="AD10" s="32"/>
      <c r="AE10" s="63">
        <v>32</v>
      </c>
      <c r="AF10" s="32"/>
      <c r="AG10" s="63">
        <v>60</v>
      </c>
      <c r="AH10" s="32"/>
      <c r="AI10" s="63">
        <v>104</v>
      </c>
      <c r="AJ10" s="32"/>
      <c r="AK10" s="63">
        <v>44</v>
      </c>
      <c r="AL10" s="32"/>
      <c r="AM10" s="63">
        <v>2</v>
      </c>
      <c r="AN10" s="32"/>
      <c r="AO10" s="63">
        <v>46</v>
      </c>
      <c r="AP10" s="32"/>
      <c r="AQ10" s="63">
        <v>44</v>
      </c>
      <c r="AR10" s="32"/>
      <c r="AS10" s="63">
        <v>52</v>
      </c>
      <c r="AT10" s="32"/>
      <c r="AU10" s="63">
        <v>50</v>
      </c>
      <c r="AV10" s="32"/>
      <c r="AW10" s="63">
        <v>47</v>
      </c>
      <c r="AX10" s="32"/>
      <c r="AY10" s="63">
        <v>68</v>
      </c>
      <c r="AZ10" s="32"/>
      <c r="BA10" s="63">
        <v>53</v>
      </c>
      <c r="BB10" s="32"/>
      <c r="BC10" s="63">
        <v>52</v>
      </c>
      <c r="BD10" s="32"/>
      <c r="BE10" s="63">
        <v>69</v>
      </c>
      <c r="BF10" s="32"/>
      <c r="BG10" s="63">
        <v>15</v>
      </c>
      <c r="BH10" s="32"/>
      <c r="BI10" s="63">
        <v>44</v>
      </c>
      <c r="BJ10" s="32"/>
      <c r="BK10" s="93">
        <v>69</v>
      </c>
      <c r="BL10" s="125"/>
      <c r="BM10" s="93">
        <v>26</v>
      </c>
      <c r="BN10" s="125"/>
      <c r="BO10" s="93">
        <f t="shared" ref="BO10:BP10" si="6">SUM(C10,E10,G10,I10,K10,M10,O10,Q10,S10,U10,W10,Y10,AA10,AC10,AE10,AG10,AI10,AK10,AM10,AO10,AQ10,AS10,AU10,AW10,AY10,BA10,BC10,BE10,BG10,BI10,BK10,BM10)</f>
        <v>1619</v>
      </c>
      <c r="BP10" s="125">
        <f t="shared" si="6"/>
        <v>0</v>
      </c>
    </row>
    <row r="11" spans="1:68" ht="12.75" x14ac:dyDescent="0.2">
      <c r="A11" s="139"/>
      <c r="B11" s="30" t="s">
        <v>668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>
        <v>3</v>
      </c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124"/>
      <c r="BL11" s="125"/>
      <c r="BM11" s="124"/>
      <c r="BN11" s="125"/>
      <c r="BO11" s="124">
        <f t="shared" ref="BO11:BP11" si="7">SUM(C11,E11,G11,I11,K11,M11,O11,Q11,S11,U11,W11,Y11,AA11,AC11,AE11,AG11,AI11,AK11,AM11,AO11,AQ11,AS11,AU11,AW11,AY11,BA11,BC11,BE11,BG11,BI11,BK11,BM11)</f>
        <v>3</v>
      </c>
      <c r="BP11" s="125">
        <f t="shared" si="7"/>
        <v>0</v>
      </c>
    </row>
    <row r="12" spans="1:68" ht="12.75" x14ac:dyDescent="0.2">
      <c r="A12" s="139"/>
      <c r="B12" s="30" t="s">
        <v>669</v>
      </c>
      <c r="C12" s="31"/>
      <c r="D12" s="32"/>
      <c r="E12" s="31"/>
      <c r="F12" s="32"/>
      <c r="G12" s="31"/>
      <c r="H12" s="32"/>
      <c r="I12" s="31"/>
      <c r="J12" s="32"/>
      <c r="K12" s="31">
        <v>1</v>
      </c>
      <c r="L12" s="32"/>
      <c r="M12" s="31"/>
      <c r="N12" s="32"/>
      <c r="O12" s="31"/>
      <c r="P12" s="32"/>
      <c r="Q12" s="31"/>
      <c r="R12" s="32"/>
      <c r="S12" s="31">
        <v>1</v>
      </c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>
        <v>7</v>
      </c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124"/>
      <c r="BL12" s="125"/>
      <c r="BM12" s="124"/>
      <c r="BN12" s="125"/>
      <c r="BO12" s="124">
        <f t="shared" ref="BO12:BP12" si="8">SUM(C12,E12,G12,I12,K12,M12,O12,Q12,S12,U12,W12,Y12,AA12,AC12,AE12,AG12,AI12,AK12,AM12,AO12,AQ12,AS12,AU12,AW12,AY12,BA12,BC12,BE12,BG12,BI12,BK12,BM12)</f>
        <v>9</v>
      </c>
      <c r="BP12" s="125">
        <f t="shared" si="8"/>
        <v>0</v>
      </c>
    </row>
    <row r="13" spans="1:68" ht="12.75" x14ac:dyDescent="0.2">
      <c r="A13" s="139"/>
      <c r="B13" s="30" t="s">
        <v>670</v>
      </c>
      <c r="C13" s="31"/>
      <c r="D13" s="32"/>
      <c r="E13" s="31"/>
      <c r="F13" s="32"/>
      <c r="G13" s="31"/>
      <c r="H13" s="32"/>
      <c r="I13" s="31">
        <v>1</v>
      </c>
      <c r="J13" s="32"/>
      <c r="K13" s="31">
        <v>2</v>
      </c>
      <c r="L13" s="32"/>
      <c r="M13" s="31">
        <v>1</v>
      </c>
      <c r="N13" s="32">
        <v>2</v>
      </c>
      <c r="O13" s="31"/>
      <c r="P13" s="32"/>
      <c r="Q13" s="31">
        <v>6</v>
      </c>
      <c r="R13" s="32"/>
      <c r="S13" s="31">
        <v>2</v>
      </c>
      <c r="T13" s="32">
        <v>1</v>
      </c>
      <c r="U13" s="31"/>
      <c r="V13" s="32">
        <v>2</v>
      </c>
      <c r="W13" s="31"/>
      <c r="X13" s="32"/>
      <c r="Y13" s="31"/>
      <c r="Z13" s="32"/>
      <c r="AA13" s="31"/>
      <c r="AB13" s="32"/>
      <c r="AC13" s="31"/>
      <c r="AD13" s="32"/>
      <c r="AE13" s="31">
        <v>1</v>
      </c>
      <c r="AF13" s="32"/>
      <c r="AG13" s="31">
        <v>1</v>
      </c>
      <c r="AH13" s="32"/>
      <c r="AI13" s="31">
        <v>2</v>
      </c>
      <c r="AJ13" s="32"/>
      <c r="AK13" s="31"/>
      <c r="AL13" s="32">
        <v>1</v>
      </c>
      <c r="AM13" s="31">
        <v>3</v>
      </c>
      <c r="AN13" s="32">
        <v>10</v>
      </c>
      <c r="AO13" s="31"/>
      <c r="AP13" s="32"/>
      <c r="AQ13" s="31"/>
      <c r="AR13" s="32"/>
      <c r="AS13" s="31"/>
      <c r="AT13" s="32"/>
      <c r="AU13" s="31"/>
      <c r="AV13" s="32"/>
      <c r="AW13" s="31"/>
      <c r="AX13" s="32">
        <v>3</v>
      </c>
      <c r="AY13" s="31"/>
      <c r="AZ13" s="32"/>
      <c r="BA13" s="31">
        <v>1</v>
      </c>
      <c r="BB13" s="32">
        <v>1</v>
      </c>
      <c r="BC13" s="31"/>
      <c r="BD13" s="32"/>
      <c r="BE13" s="31"/>
      <c r="BF13" s="32"/>
      <c r="BG13" s="31"/>
      <c r="BH13" s="32"/>
      <c r="BI13" s="31"/>
      <c r="BJ13" s="32"/>
      <c r="BK13" s="93">
        <v>2</v>
      </c>
      <c r="BL13" s="125"/>
      <c r="BM13" s="93"/>
      <c r="BN13" s="125"/>
      <c r="BO13" s="93">
        <f t="shared" ref="BO13:BP13" si="9">SUM(C13,E13,G13,I13,K13,M13,O13,Q13,S13,U13,W13,Y13,AA13,AC13,AE13,AG13,AI13,AK13,AM13,AO13,AQ13,AS13,AU13,AW13,AY13,BA13,BC13,BE13,BG13,BI13,BK13,BM13)</f>
        <v>22</v>
      </c>
      <c r="BP13" s="125">
        <f t="shared" si="9"/>
        <v>20</v>
      </c>
    </row>
    <row r="14" spans="1:68" ht="12.75" x14ac:dyDescent="0.2">
      <c r="A14" s="139"/>
      <c r="B14" s="30" t="s">
        <v>671</v>
      </c>
      <c r="C14" s="63">
        <v>4</v>
      </c>
      <c r="D14" s="32"/>
      <c r="E14" s="63"/>
      <c r="F14" s="32"/>
      <c r="G14" s="63">
        <v>2</v>
      </c>
      <c r="H14" s="32"/>
      <c r="I14" s="63">
        <v>2</v>
      </c>
      <c r="J14" s="32"/>
      <c r="K14" s="63">
        <v>3</v>
      </c>
      <c r="L14" s="32"/>
      <c r="M14" s="63"/>
      <c r="N14" s="32"/>
      <c r="O14" s="63">
        <v>3</v>
      </c>
      <c r="P14" s="32"/>
      <c r="Q14" s="63"/>
      <c r="R14" s="32"/>
      <c r="S14" s="63">
        <v>1</v>
      </c>
      <c r="T14" s="32"/>
      <c r="U14" s="63"/>
      <c r="V14" s="32"/>
      <c r="W14" s="63"/>
      <c r="X14" s="32"/>
      <c r="Y14" s="63">
        <v>4</v>
      </c>
      <c r="Z14" s="32"/>
      <c r="AA14" s="63"/>
      <c r="AB14" s="32"/>
      <c r="AC14" s="63"/>
      <c r="AD14" s="32"/>
      <c r="AE14" s="63"/>
      <c r="AF14" s="32"/>
      <c r="AG14" s="63">
        <v>3</v>
      </c>
      <c r="AH14" s="32"/>
      <c r="AI14" s="63"/>
      <c r="AJ14" s="32"/>
      <c r="AK14" s="63">
        <v>1</v>
      </c>
      <c r="AL14" s="32"/>
      <c r="AM14" s="63"/>
      <c r="AN14" s="32">
        <v>1</v>
      </c>
      <c r="AO14" s="63"/>
      <c r="AP14" s="32"/>
      <c r="AQ14" s="63"/>
      <c r="AR14" s="32"/>
      <c r="AS14" s="63">
        <v>4</v>
      </c>
      <c r="AT14" s="32"/>
      <c r="AU14" s="63"/>
      <c r="AV14" s="32"/>
      <c r="AW14" s="63">
        <v>2</v>
      </c>
      <c r="AX14" s="32"/>
      <c r="AY14" s="63">
        <v>5</v>
      </c>
      <c r="AZ14" s="32"/>
      <c r="BA14" s="63"/>
      <c r="BB14" s="32"/>
      <c r="BC14" s="63"/>
      <c r="BD14" s="32"/>
      <c r="BE14" s="63"/>
      <c r="BF14" s="32"/>
      <c r="BG14" s="63">
        <v>2</v>
      </c>
      <c r="BH14" s="32"/>
      <c r="BI14" s="63">
        <v>2</v>
      </c>
      <c r="BJ14" s="32"/>
      <c r="BK14" s="124"/>
      <c r="BL14" s="125"/>
      <c r="BM14" s="124"/>
      <c r="BN14" s="125"/>
      <c r="BO14" s="124">
        <f t="shared" ref="BO14:BP14" si="10">SUM(C14,E14,G14,I14,K14,M14,O14,Q14,S14,U14,W14,Y14,AA14,AC14,AE14,AG14,AI14,AK14,AM14,AO14,AQ14,AS14,AU14,AW14,AY14,BA14,BC14,BE14,BG14,BI14,BK14,BM14)</f>
        <v>38</v>
      </c>
      <c r="BP14" s="125">
        <f t="shared" si="10"/>
        <v>1</v>
      </c>
    </row>
    <row r="15" spans="1:68" ht="12.75" x14ac:dyDescent="0.2">
      <c r="A15" s="139"/>
      <c r="B15" s="30" t="s">
        <v>672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124"/>
      <c r="BL15" s="125"/>
      <c r="BM15" s="124"/>
      <c r="BN15" s="125"/>
      <c r="BO15" s="124">
        <f t="shared" ref="BO15:BP15" si="11">SUM(C15,E15,G15,I15,K15,M15,O15,Q15,S15,U15,W15,Y15,AA15,AC15,AE15,AG15,AI15,AK15,AM15,AO15,AQ15,AS15,AU15,AW15,AY15,BA15,BC15,BE15,BG15,BI15,BK15,BM15)</f>
        <v>0</v>
      </c>
      <c r="BP15" s="125">
        <f t="shared" si="11"/>
        <v>0</v>
      </c>
    </row>
    <row r="16" spans="1:68" ht="12.75" x14ac:dyDescent="0.2">
      <c r="A16" s="139"/>
      <c r="B16" s="30" t="s">
        <v>673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>
        <v>1</v>
      </c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124"/>
      <c r="BL16" s="125"/>
      <c r="BM16" s="124"/>
      <c r="BN16" s="125"/>
      <c r="BO16" s="124">
        <f t="shared" ref="BO16:BP16" si="12">SUM(C16,E16,G16,I16,K16,M16,O16,Q16,S16,U16,W16,Y16,AA16,AC16,AE16,AG16,AI16,AK16,AM16,AO16,AQ16,AS16,AU16,AW16,AY16,BA16,BC16,BE16,BG16,BI16,BK16,BM16)</f>
        <v>1</v>
      </c>
      <c r="BP16" s="125">
        <f t="shared" si="12"/>
        <v>0</v>
      </c>
    </row>
    <row r="17" spans="1:68" ht="12.75" x14ac:dyDescent="0.2">
      <c r="A17" s="139"/>
      <c r="B17" s="30" t="s">
        <v>674</v>
      </c>
      <c r="C17" s="31"/>
      <c r="D17" s="32"/>
      <c r="E17" s="31"/>
      <c r="F17" s="32"/>
      <c r="G17" s="31">
        <v>2</v>
      </c>
      <c r="H17" s="32"/>
      <c r="I17" s="31">
        <v>1</v>
      </c>
      <c r="J17" s="32"/>
      <c r="K17" s="31">
        <v>2</v>
      </c>
      <c r="L17" s="32"/>
      <c r="M17" s="31"/>
      <c r="N17" s="32"/>
      <c r="O17" s="31">
        <v>2</v>
      </c>
      <c r="P17" s="32"/>
      <c r="Q17" s="31"/>
      <c r="R17" s="32"/>
      <c r="S17" s="31"/>
      <c r="T17" s="32"/>
      <c r="U17" s="31"/>
      <c r="V17" s="32"/>
      <c r="W17" s="31">
        <v>1</v>
      </c>
      <c r="X17" s="32"/>
      <c r="Y17" s="31"/>
      <c r="Z17" s="32"/>
      <c r="AA17" s="31"/>
      <c r="AB17" s="32"/>
      <c r="AC17" s="31"/>
      <c r="AD17" s="32"/>
      <c r="AE17" s="31">
        <v>1</v>
      </c>
      <c r="AF17" s="32"/>
      <c r="AG17" s="31">
        <v>3</v>
      </c>
      <c r="AH17" s="32"/>
      <c r="AI17" s="31">
        <v>1</v>
      </c>
      <c r="AJ17" s="32"/>
      <c r="AK17" s="31"/>
      <c r="AL17" s="32"/>
      <c r="AM17" s="31"/>
      <c r="AN17" s="32"/>
      <c r="AO17" s="31"/>
      <c r="AP17" s="32"/>
      <c r="AQ17" s="31">
        <v>1</v>
      </c>
      <c r="AR17" s="32"/>
      <c r="AS17" s="31"/>
      <c r="AT17" s="32"/>
      <c r="AU17" s="31">
        <v>2</v>
      </c>
      <c r="AV17" s="32"/>
      <c r="AW17" s="31"/>
      <c r="AX17" s="32"/>
      <c r="AY17" s="31">
        <v>2</v>
      </c>
      <c r="AZ17" s="32"/>
      <c r="BA17" s="31"/>
      <c r="BB17" s="32"/>
      <c r="BC17" s="31"/>
      <c r="BD17" s="32"/>
      <c r="BE17" s="31"/>
      <c r="BF17" s="32"/>
      <c r="BG17" s="63">
        <v>1</v>
      </c>
      <c r="BH17" s="32"/>
      <c r="BI17" s="31"/>
      <c r="BJ17" s="32"/>
      <c r="BK17" s="124"/>
      <c r="BL17" s="125"/>
      <c r="BM17" s="93">
        <v>1</v>
      </c>
      <c r="BN17" s="125"/>
      <c r="BO17" s="124">
        <f t="shared" ref="BO17:BP17" si="13">SUM(C17,E17,G17,I17,K17,M17,O17,Q17,S17,U17,W17,Y17,AA17,AC17,AE17,AG17,AI17,AK17,AM17,AO17,AQ17,AS17,AU17,AW17,AY17,BA17,BC17,BE17,BG17,BI17,BK17,BM17)</f>
        <v>20</v>
      </c>
      <c r="BP17" s="125">
        <f t="shared" si="13"/>
        <v>0</v>
      </c>
    </row>
    <row r="18" spans="1:68" ht="12.75" x14ac:dyDescent="0.2">
      <c r="A18" s="139"/>
      <c r="B18" s="30" t="s">
        <v>675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>
        <v>3</v>
      </c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124"/>
      <c r="BL18" s="125"/>
      <c r="BM18" s="124"/>
      <c r="BN18" s="125"/>
      <c r="BO18" s="124">
        <f t="shared" ref="BO18:BP18" si="14">SUM(C18,E18,G18,I18,K18,M18,O18,Q18,S18,U18,W18,Y18,AA18,AC18,AE18,AG18,AI18,AK18,AM18,AO18,AQ18,AS18,AU18,AW18,AY18,BA18,BC18,BE18,BG18,BI18,BK18,BM18)</f>
        <v>3</v>
      </c>
      <c r="BP18" s="125">
        <f t="shared" si="14"/>
        <v>0</v>
      </c>
    </row>
    <row r="19" spans="1:68" ht="12.75" x14ac:dyDescent="0.2">
      <c r="A19" s="139"/>
      <c r="B19" s="30" t="s">
        <v>676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>
        <v>2</v>
      </c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>
        <v>25</v>
      </c>
      <c r="AR19" s="32"/>
      <c r="AS19" s="31"/>
      <c r="AT19" s="32"/>
      <c r="AU19" s="31"/>
      <c r="AV19" s="32"/>
      <c r="AW19" s="31"/>
      <c r="AX19" s="32"/>
      <c r="AY19" s="31">
        <v>3</v>
      </c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124"/>
      <c r="BL19" s="125"/>
      <c r="BM19" s="124"/>
      <c r="BN19" s="125"/>
      <c r="BO19" s="124">
        <f t="shared" ref="BO19:BP19" si="15">SUM(C19,E19,G19,I19,K19,M19,O19,Q19,S19,U19,W19,Y19,AA19,AC19,AE19,AG19,AI19,AK19,AM19,AO19,AQ19,AS19,AU19,AW19,AY19,BA19,BC19,BE19,BG19,BI19,BK19,BM19)</f>
        <v>30</v>
      </c>
      <c r="BP19" s="125">
        <f t="shared" si="15"/>
        <v>0</v>
      </c>
    </row>
    <row r="20" spans="1:68" ht="12.75" x14ac:dyDescent="0.2">
      <c r="A20" s="139"/>
      <c r="B20" s="30" t="s">
        <v>677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/>
      <c r="BF20" s="32"/>
      <c r="BG20" s="31"/>
      <c r="BH20" s="32"/>
      <c r="BI20" s="31"/>
      <c r="BJ20" s="32"/>
      <c r="BK20" s="124"/>
      <c r="BL20" s="125"/>
      <c r="BM20" s="124"/>
      <c r="BN20" s="125"/>
      <c r="BO20" s="124">
        <f t="shared" ref="BO20:BP20" si="16">SUM(C20,E20,G20,I20,K20,M20,O20,Q20,S20,U20,W20,Y20,AA20,AC20,AE20,AG20,AI20,AK20,AM20,AO20,AQ20,AS20,AU20,AW20,AY20,BA20,BC20,BE20,BG20,BI20,BK20,BM20)</f>
        <v>0</v>
      </c>
      <c r="BP20" s="125">
        <f t="shared" si="16"/>
        <v>0</v>
      </c>
    </row>
    <row r="21" spans="1:68" ht="12.75" x14ac:dyDescent="0.2">
      <c r="A21" s="139"/>
      <c r="B21" s="30" t="s">
        <v>678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124"/>
      <c r="BL21" s="125"/>
      <c r="BM21" s="124"/>
      <c r="BN21" s="125"/>
      <c r="BO21" s="124">
        <f t="shared" ref="BO21:BP21" si="17">SUM(C21,E21,G21,I21,K21,M21,O21,Q21,S21,U21,W21,Y21,AA21,AC21,AE21,AG21,AI21,AK21,AM21,AO21,AQ21,AS21,AU21,AW21,AY21,BA21,BC21,BE21,BG21,BI21,BK21,BM21)</f>
        <v>0</v>
      </c>
      <c r="BP21" s="125">
        <f t="shared" si="17"/>
        <v>0</v>
      </c>
    </row>
    <row r="22" spans="1:68" ht="12.75" x14ac:dyDescent="0.2">
      <c r="A22" s="139"/>
      <c r="B22" s="30" t="s">
        <v>679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>
        <v>18</v>
      </c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124"/>
      <c r="BL22" s="125"/>
      <c r="BM22" s="124"/>
      <c r="BN22" s="125"/>
      <c r="BO22" s="124">
        <f t="shared" ref="BO22:BP22" si="18">SUM(C22,E22,G22,I22,K22,M22,O22,Q22,S22,U22,W22,Y22,AA22,AC22,AE22,AG22,AI22,AK22,AM22,AO22,AQ22,AS22,AU22,AW22,AY22,BA22,BC22,BE22,BG22,BI22,BK22,BM22)</f>
        <v>18</v>
      </c>
      <c r="BP22" s="125">
        <f t="shared" si="18"/>
        <v>0</v>
      </c>
    </row>
    <row r="23" spans="1:68" ht="12.75" x14ac:dyDescent="0.2">
      <c r="A23" s="139"/>
      <c r="B23" s="30" t="s">
        <v>680</v>
      </c>
      <c r="C23" s="63">
        <v>2</v>
      </c>
      <c r="D23" s="32"/>
      <c r="E23" s="63">
        <v>1</v>
      </c>
      <c r="F23" s="32"/>
      <c r="G23" s="63"/>
      <c r="H23" s="32"/>
      <c r="I23" s="63">
        <v>7</v>
      </c>
      <c r="J23" s="32"/>
      <c r="K23" s="63">
        <v>1</v>
      </c>
      <c r="L23" s="32"/>
      <c r="M23" s="63">
        <v>3</v>
      </c>
      <c r="N23" s="32"/>
      <c r="O23" s="63">
        <v>2</v>
      </c>
      <c r="P23" s="32"/>
      <c r="Q23" s="63">
        <v>3</v>
      </c>
      <c r="R23" s="32"/>
      <c r="S23" s="63">
        <v>6</v>
      </c>
      <c r="T23" s="32"/>
      <c r="U23" s="63">
        <v>1</v>
      </c>
      <c r="V23" s="32"/>
      <c r="W23" s="63">
        <v>3</v>
      </c>
      <c r="X23" s="32"/>
      <c r="Y23" s="63">
        <v>4</v>
      </c>
      <c r="Z23" s="32"/>
      <c r="AA23" s="63">
        <v>2</v>
      </c>
      <c r="AB23" s="32"/>
      <c r="AC23" s="63">
        <v>17</v>
      </c>
      <c r="AD23" s="32"/>
      <c r="AE23" s="63">
        <v>2</v>
      </c>
      <c r="AF23" s="32"/>
      <c r="AG23" s="63">
        <v>5</v>
      </c>
      <c r="AH23" s="32"/>
      <c r="AI23" s="63"/>
      <c r="AJ23" s="32"/>
      <c r="AK23" s="63">
        <v>2</v>
      </c>
      <c r="AL23" s="32"/>
      <c r="AM23" s="63"/>
      <c r="AN23" s="32"/>
      <c r="AO23" s="63">
        <v>3</v>
      </c>
      <c r="AP23" s="32"/>
      <c r="AQ23" s="63">
        <v>1</v>
      </c>
      <c r="AR23" s="32"/>
      <c r="AS23" s="63">
        <v>2</v>
      </c>
      <c r="AT23" s="32"/>
      <c r="AU23" s="63">
        <v>6</v>
      </c>
      <c r="AV23" s="32"/>
      <c r="AW23" s="63">
        <v>3</v>
      </c>
      <c r="AX23" s="32"/>
      <c r="AY23" s="63">
        <v>1</v>
      </c>
      <c r="AZ23" s="32"/>
      <c r="BA23" s="63">
        <v>1</v>
      </c>
      <c r="BB23" s="32"/>
      <c r="BC23" s="63">
        <v>3</v>
      </c>
      <c r="BD23" s="32"/>
      <c r="BE23" s="63">
        <v>4</v>
      </c>
      <c r="BF23" s="32"/>
      <c r="BG23" s="63">
        <v>2</v>
      </c>
      <c r="BH23" s="32"/>
      <c r="BI23" s="63">
        <v>2</v>
      </c>
      <c r="BJ23" s="32"/>
      <c r="BK23" s="93">
        <v>3</v>
      </c>
      <c r="BL23" s="125"/>
      <c r="BM23" s="93">
        <v>6</v>
      </c>
      <c r="BN23" s="125"/>
      <c r="BO23" s="93">
        <f t="shared" ref="BO23:BP23" si="19">SUM(C23,E23,G23,I23,K23,M23,O23,Q23,S23,U23,W23,Y23,AA23,AC23,AE23,AG23,AI23,AK23,AM23,AO23,AQ23,AS23,AU23,AW23,AY23,BA23,BC23,BE23,BG23,BI23,BK23,BM23)</f>
        <v>98</v>
      </c>
      <c r="BP23" s="125">
        <f t="shared" si="19"/>
        <v>0</v>
      </c>
    </row>
    <row r="24" spans="1:68" ht="12.75" x14ac:dyDescent="0.2">
      <c r="A24" s="139"/>
      <c r="B24" s="30" t="s">
        <v>681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124"/>
      <c r="BL24" s="125"/>
      <c r="BM24" s="124"/>
      <c r="BN24" s="125"/>
      <c r="BO24" s="124">
        <f t="shared" ref="BO24:BP24" si="20">SUM(C24,E24,G24,I24,K24,M24,O24,Q24,S24,U24,W24,Y24,AA24,AC24,AE24,AG24,AI24,AK24,AM24,AO24,AQ24,AS24,AU24,AW24,AY24,BA24,BC24,BE24,BG24,BI24,BK24,BM24)</f>
        <v>0</v>
      </c>
      <c r="BP24" s="125">
        <f t="shared" si="20"/>
        <v>0</v>
      </c>
    </row>
    <row r="25" spans="1:68" ht="12.75" x14ac:dyDescent="0.2">
      <c r="A25" s="140"/>
      <c r="B25" s="45" t="s">
        <v>682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/>
      <c r="BF25" s="47"/>
      <c r="BG25" s="46"/>
      <c r="BH25" s="47"/>
      <c r="BI25" s="46"/>
      <c r="BJ25" s="47"/>
      <c r="BK25" s="126"/>
      <c r="BL25" s="127"/>
      <c r="BM25" s="126"/>
      <c r="BN25" s="127"/>
      <c r="BO25" s="126">
        <f t="shared" ref="BO25:BP25" si="21">SUM(C25,E25,G25,I25,K25,M25,O25,Q25,S25,U25,W25,Y25,AA25,AC25,AE25,AG25,AI25,AK25,AM25,AO25,AQ25,AS25,AU25,AW25,AY25,BA25,BC25,BE25,BG25,BI25,BK25,BM25)</f>
        <v>0</v>
      </c>
      <c r="BP25" s="127">
        <f t="shared" si="21"/>
        <v>0</v>
      </c>
    </row>
    <row r="26" spans="1:68" ht="12.75" x14ac:dyDescent="0.2">
      <c r="A26" s="141" t="s">
        <v>54</v>
      </c>
      <c r="B26" s="54" t="s">
        <v>683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/>
      <c r="BF26" s="56"/>
      <c r="BG26" s="55"/>
      <c r="BH26" s="56"/>
      <c r="BI26" s="55"/>
      <c r="BJ26" s="56"/>
      <c r="BK26" s="128"/>
      <c r="BL26" s="129"/>
      <c r="BM26" s="128"/>
      <c r="BN26" s="129"/>
      <c r="BO26" s="128">
        <f t="shared" ref="BO26:BP26" si="22">SUM(C26,E26,G26,I26,K26,M26,O26,Q26,S26,U26,W26,Y26,AA26,AC26,AE26,AG26,AI26,AK26,AM26,AO26,AQ26,AS26,AU26,AW26,AY26,BA26,BC26,BE26,BG26,BI26,BK26,BM26)</f>
        <v>0</v>
      </c>
      <c r="BP26" s="129">
        <f t="shared" si="22"/>
        <v>0</v>
      </c>
    </row>
    <row r="27" spans="1:68" ht="12.75" x14ac:dyDescent="0.2">
      <c r="A27" s="139"/>
      <c r="B27" s="30" t="s">
        <v>684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124"/>
      <c r="BL27" s="125"/>
      <c r="BM27" s="124"/>
      <c r="BN27" s="125"/>
      <c r="BO27" s="124">
        <f t="shared" ref="BO27:BP27" si="23">SUM(C27,E27,G27,I27,K27,M27,O27,Q27,S27,U27,W27,Y27,AA27,AC27,AE27,AG27,AI27,AK27,AM27,AO27,AQ27,AS27,AU27,AW27,AY27,BA27,BC27,BE27,BG27,BI27,BK27,BM27)</f>
        <v>0</v>
      </c>
      <c r="BP27" s="125">
        <f t="shared" si="23"/>
        <v>0</v>
      </c>
    </row>
    <row r="28" spans="1:68" ht="12.75" x14ac:dyDescent="0.2">
      <c r="A28" s="139"/>
      <c r="B28" s="30" t="s">
        <v>685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63">
        <v>1</v>
      </c>
      <c r="BF28" s="32"/>
      <c r="BG28" s="63"/>
      <c r="BH28" s="32"/>
      <c r="BI28" s="63"/>
      <c r="BJ28" s="32"/>
      <c r="BK28" s="124"/>
      <c r="BL28" s="125"/>
      <c r="BM28" s="124"/>
      <c r="BN28" s="125"/>
      <c r="BO28" s="124">
        <f t="shared" ref="BO28:BP28" si="24">SUM(C28,E28,G28,I28,K28,M28,O28,Q28,S28,U28,W28,Y28,AA28,AC28,AE28,AG28,AI28,AK28,AM28,AO28,AQ28,AS28,AU28,AW28,AY28,BA28,BC28,BE28,BG28,BI28,BK28,BM28)</f>
        <v>1</v>
      </c>
      <c r="BP28" s="125">
        <f t="shared" si="24"/>
        <v>0</v>
      </c>
    </row>
    <row r="29" spans="1:68" ht="12.75" x14ac:dyDescent="0.2">
      <c r="A29" s="139"/>
      <c r="B29" s="30" t="s">
        <v>686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124"/>
      <c r="BL29" s="125"/>
      <c r="BM29" s="124"/>
      <c r="BN29" s="125"/>
      <c r="BO29" s="124">
        <f t="shared" ref="BO29:BP29" si="25">SUM(C29,E29,G29,I29,K29,M29,O29,Q29,S29,U29,W29,Y29,AA29,AC29,AE29,AG29,AI29,AK29,AM29,AO29,AQ29,AS29,AU29,AW29,AY29,BA29,BC29,BE29,BG29,BI29,BK29,BM29)</f>
        <v>0</v>
      </c>
      <c r="BP29" s="125">
        <f t="shared" si="25"/>
        <v>0</v>
      </c>
    </row>
    <row r="30" spans="1:68" ht="12.75" x14ac:dyDescent="0.2">
      <c r="A30" s="139"/>
      <c r="B30" s="30" t="s">
        <v>687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124"/>
      <c r="BL30" s="125"/>
      <c r="BM30" s="124"/>
      <c r="BN30" s="125"/>
      <c r="BO30" s="124">
        <f t="shared" ref="BO30:BP30" si="26">SUM(C30,E30,G30,I30,K30,M30,O30,Q30,S30,U30,W30,Y30,AA30,AC30,AE30,AG30,AI30,AK30,AM30,AO30,AQ30,AS30,AU30,AW30,AY30,BA30,BC30,BE30,BG30,BI30,BK30,BM30)</f>
        <v>0</v>
      </c>
      <c r="BP30" s="125">
        <f t="shared" si="26"/>
        <v>0</v>
      </c>
    </row>
    <row r="31" spans="1:68" ht="12.75" x14ac:dyDescent="0.2">
      <c r="A31" s="139"/>
      <c r="B31" s="30" t="s">
        <v>688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124"/>
      <c r="BL31" s="125"/>
      <c r="BM31" s="124"/>
      <c r="BN31" s="125"/>
      <c r="BO31" s="124">
        <f t="shared" ref="BO31:BP31" si="27">SUM(C31,E31,G31,I31,K31,M31,O31,Q31,S31,U31,W31,Y31,AA31,AC31,AE31,AG31,AI31,AK31,AM31,AO31,AQ31,AS31,AU31,AW31,AY31,BA31,BC31,BE31,BG31,BI31,BK31,BM31)</f>
        <v>0</v>
      </c>
      <c r="BP31" s="125">
        <f t="shared" si="27"/>
        <v>0</v>
      </c>
    </row>
    <row r="32" spans="1:68" ht="12.75" x14ac:dyDescent="0.2">
      <c r="A32" s="139"/>
      <c r="B32" s="30" t="s">
        <v>689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124"/>
      <c r="BL32" s="125"/>
      <c r="BM32" s="124"/>
      <c r="BN32" s="125"/>
      <c r="BO32" s="124">
        <f t="shared" ref="BO32:BP32" si="28">SUM(C32,E32,G32,I32,K32,M32,O32,Q32,S32,U32,W32,Y32,AA32,AC32,AE32,AG32,AI32,AK32,AM32,AO32,AQ32,AS32,AU32,AW32,AY32,BA32,BC32,BE32,BG32,BI32,BK32,BM32)</f>
        <v>0</v>
      </c>
      <c r="BP32" s="125">
        <f t="shared" si="28"/>
        <v>0</v>
      </c>
    </row>
    <row r="33" spans="1:68" ht="20.25" customHeight="1" x14ac:dyDescent="0.2">
      <c r="A33" s="140"/>
      <c r="B33" s="45" t="s">
        <v>690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>
        <v>1</v>
      </c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/>
      <c r="BF33" s="47"/>
      <c r="BG33" s="46"/>
      <c r="BH33" s="47"/>
      <c r="BI33" s="46"/>
      <c r="BJ33" s="47"/>
      <c r="BK33" s="126"/>
      <c r="BL33" s="127"/>
      <c r="BM33" s="126"/>
      <c r="BN33" s="127"/>
      <c r="BO33" s="126">
        <f t="shared" ref="BO33:BP33" si="29">SUM(C33,E33,G33,I33,K33,M33,O33,Q33,S33,U33,W33,Y33,AA33,AC33,AE33,AG33,AI33,AK33,AM33,AO33,AQ33,AS33,AU33,AW33,AY33,BA33,BC33,BE33,BG33,BI33,BK33,BM33)</f>
        <v>1</v>
      </c>
      <c r="BP33" s="127">
        <f t="shared" si="29"/>
        <v>0</v>
      </c>
    </row>
    <row r="34" spans="1:68" ht="12.75" x14ac:dyDescent="0.2">
      <c r="A34" s="141" t="s">
        <v>63</v>
      </c>
      <c r="B34" s="54" t="s">
        <v>691</v>
      </c>
      <c r="C34" s="55"/>
      <c r="D34" s="56"/>
      <c r="E34" s="55">
        <v>1</v>
      </c>
      <c r="F34" s="56"/>
      <c r="G34" s="55"/>
      <c r="H34" s="56"/>
      <c r="I34" s="55">
        <v>1</v>
      </c>
      <c r="J34" s="56"/>
      <c r="K34" s="55"/>
      <c r="L34" s="56"/>
      <c r="M34" s="55"/>
      <c r="N34" s="56"/>
      <c r="O34" s="55"/>
      <c r="P34" s="56"/>
      <c r="Q34" s="55"/>
      <c r="R34" s="56"/>
      <c r="S34" s="55">
        <v>1</v>
      </c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/>
      <c r="BF34" s="56"/>
      <c r="BG34" s="55"/>
      <c r="BH34" s="56"/>
      <c r="BI34" s="55"/>
      <c r="BJ34" s="56"/>
      <c r="BK34" s="128"/>
      <c r="BL34" s="129"/>
      <c r="BM34" s="128"/>
      <c r="BN34" s="129"/>
      <c r="BO34" s="128">
        <f t="shared" ref="BO34:BP34" si="30">SUM(C34,E34,G34,I34,K34,M34,O34,Q34,S34,U34,W34,Y34,AA34,AC34,AE34,AG34,AI34,AK34,AM34,AO34,AQ34,AS34,AU34,AW34,AY34,BA34,BC34,BE34,BG34,BI34,BK34,BM34)</f>
        <v>3</v>
      </c>
      <c r="BP34" s="129">
        <f t="shared" si="30"/>
        <v>0</v>
      </c>
    </row>
    <row r="35" spans="1:68" ht="12.75" x14ac:dyDescent="0.2">
      <c r="A35" s="139"/>
      <c r="B35" s="30" t="s">
        <v>692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>
        <v>1</v>
      </c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124"/>
      <c r="BL35" s="125"/>
      <c r="BM35" s="124"/>
      <c r="BN35" s="125"/>
      <c r="BO35" s="124">
        <f t="shared" ref="BO35:BP35" si="31">SUM(C35,E35,G35,I35,K35,M35,O35,Q35,S35,U35,W35,Y35,AA35,AC35,AE35,AG35,AI35,AK35,AM35,AO35,AQ35,AS35,AU35,AW35,AY35,BA35,BC35,BE35,BG35,BI35,BK35,BM35)</f>
        <v>1</v>
      </c>
      <c r="BP35" s="125">
        <f t="shared" si="31"/>
        <v>0</v>
      </c>
    </row>
    <row r="36" spans="1:68" ht="12.75" x14ac:dyDescent="0.2">
      <c r="A36" s="139"/>
      <c r="B36" s="30" t="s">
        <v>693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>
        <v>1</v>
      </c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124"/>
      <c r="BL36" s="125"/>
      <c r="BM36" s="124"/>
      <c r="BN36" s="125"/>
      <c r="BO36" s="124">
        <f t="shared" ref="BO36:BP36" si="32">SUM(C36,E36,G36,I36,K36,M36,O36,Q36,S36,U36,W36,Y36,AA36,AC36,AE36,AG36,AI36,AK36,AM36,AO36,AQ36,AS36,AU36,AW36,AY36,BA36,BC36,BE36,BG36,BI36,BK36,BM36)</f>
        <v>1</v>
      </c>
      <c r="BP36" s="125">
        <f t="shared" si="32"/>
        <v>0</v>
      </c>
    </row>
    <row r="37" spans="1:6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124"/>
      <c r="BL37" s="125"/>
      <c r="BM37" s="124"/>
      <c r="BN37" s="125"/>
      <c r="BO37" s="124">
        <f t="shared" ref="BO37:BP37" si="33">SUM(C37,E37,G37,I37,K37,M37,O37,Q37,S37,U37,W37,Y37,AA37,AC37,AE37,AG37,AI37,AK37,AM37,AO37,AQ37,AS37,AU37,AW37,AY37,BA37,BC37,BE37,BG37,BI37,BK37,BM37)</f>
        <v>0</v>
      </c>
      <c r="BP37" s="125">
        <f t="shared" si="33"/>
        <v>0</v>
      </c>
    </row>
    <row r="38" spans="1:6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/>
      <c r="BF38" s="32"/>
      <c r="BG38" s="31"/>
      <c r="BH38" s="32"/>
      <c r="BI38" s="31"/>
      <c r="BJ38" s="32"/>
      <c r="BK38" s="124"/>
      <c r="BL38" s="125"/>
      <c r="BM38" s="124"/>
      <c r="BN38" s="125"/>
      <c r="BO38" s="124">
        <f t="shared" ref="BO38:BP38" si="34">SUM(C38,E38,G38,I38,K38,M38,O38,Q38,S38,U38,W38,Y38,AA38,AC38,AE38,AG38,AI38,AK38,AM38,AO38,AQ38,AS38,AU38,AW38,AY38,BA38,BC38,BE38,BG38,BI38,BK38,BM38)</f>
        <v>0</v>
      </c>
      <c r="BP38" s="125">
        <f t="shared" si="34"/>
        <v>0</v>
      </c>
    </row>
    <row r="39" spans="1:6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/>
      <c r="BF39" s="32"/>
      <c r="BG39" s="31"/>
      <c r="BH39" s="32"/>
      <c r="BI39" s="31"/>
      <c r="BJ39" s="32"/>
      <c r="BK39" s="124"/>
      <c r="BL39" s="125"/>
      <c r="BM39" s="124"/>
      <c r="BN39" s="125"/>
      <c r="BO39" s="124">
        <f t="shared" ref="BO39:BP39" si="35">SUM(C39,E39,G39,I39,K39,M39,O39,Q39,S39,U39,W39,Y39,AA39,AC39,AE39,AG39,AI39,AK39,AM39,AO39,AQ39,AS39,AU39,AW39,AY39,BA39,BC39,BE39,BG39,BI39,BK39,BM39)</f>
        <v>0</v>
      </c>
      <c r="BP39" s="125">
        <f t="shared" si="35"/>
        <v>0</v>
      </c>
    </row>
    <row r="40" spans="1:6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/>
      <c r="BF40" s="32"/>
      <c r="BG40" s="31"/>
      <c r="BH40" s="32"/>
      <c r="BI40" s="31"/>
      <c r="BJ40" s="32"/>
      <c r="BK40" s="124"/>
      <c r="BL40" s="125"/>
      <c r="BM40" s="124"/>
      <c r="BN40" s="125"/>
      <c r="BO40" s="124">
        <f t="shared" ref="BO40:BP40" si="36">SUM(C40,E40,G40,I40,K40,M40,O40,Q40,S40,U40,W40,Y40,AA40,AC40,AE40,AG40,AI40,AK40,AM40,AO40,AQ40,AS40,AU40,AW40,AY40,BA40,BC40,BE40,BG40,BI40,BK40,BM40)</f>
        <v>0</v>
      </c>
      <c r="BP40" s="125">
        <f t="shared" si="36"/>
        <v>0</v>
      </c>
    </row>
    <row r="41" spans="1:6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/>
      <c r="BF41" s="32"/>
      <c r="BG41" s="31"/>
      <c r="BH41" s="32"/>
      <c r="BI41" s="31"/>
      <c r="BJ41" s="32"/>
      <c r="BK41" s="124"/>
      <c r="BL41" s="125"/>
      <c r="BM41" s="124"/>
      <c r="BN41" s="125"/>
      <c r="BO41" s="124">
        <f t="shared" ref="BO41:BP41" si="37">SUM(C41,E41,G41,I41,K41,M41,O41,Q41,S41,U41,W41,Y41,AA41,AC41,AE41,AG41,AI41,AK41,AM41,AO41,AQ41,AS41,AU41,AW41,AY41,BA41,BC41,BE41,BG41,BI41,BK41,BM41)</f>
        <v>0</v>
      </c>
      <c r="BP41" s="125">
        <f t="shared" si="37"/>
        <v>0</v>
      </c>
    </row>
    <row r="42" spans="1:6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/>
      <c r="BF42" s="32"/>
      <c r="BG42" s="31"/>
      <c r="BH42" s="32"/>
      <c r="BI42" s="31"/>
      <c r="BJ42" s="32"/>
      <c r="BK42" s="124"/>
      <c r="BL42" s="125"/>
      <c r="BM42" s="124"/>
      <c r="BN42" s="125"/>
      <c r="BO42" s="124">
        <f t="shared" ref="BO42:BP42" si="38">SUM(C42,E42,G42,I42,K42,M42,O42,Q42,S42,U42,W42,Y42,AA42,AC42,AE42,AG42,AI42,AK42,AM42,AO42,AQ42,AS42,AU42,AW42,AY42,BA42,BC42,BE42,BG42,BI42,BK42,BM42)</f>
        <v>0</v>
      </c>
      <c r="BP42" s="125">
        <f t="shared" si="38"/>
        <v>0</v>
      </c>
    </row>
    <row r="43" spans="1:6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/>
      <c r="BF43" s="32"/>
      <c r="BG43" s="31"/>
      <c r="BH43" s="32"/>
      <c r="BI43" s="31"/>
      <c r="BJ43" s="32"/>
      <c r="BK43" s="124"/>
      <c r="BL43" s="125"/>
      <c r="BM43" s="124"/>
      <c r="BN43" s="125"/>
      <c r="BO43" s="124">
        <f t="shared" ref="BO43:BP43" si="39">SUM(C43,E43,G43,I43,K43,M43,O43,Q43,S43,U43,W43,Y43,AA43,AC43,AE43,AG43,AI43,AK43,AM43,AO43,AQ43,AS43,AU43,AW43,AY43,BA43,BC43,BE43,BG43,BI43,BK43,BM43)</f>
        <v>0</v>
      </c>
      <c r="BP43" s="125">
        <f t="shared" si="39"/>
        <v>0</v>
      </c>
    </row>
  </sheetData>
  <mergeCells count="37">
    <mergeCell ref="A34:A43"/>
    <mergeCell ref="BK2:BL2"/>
    <mergeCell ref="BM2:BN2"/>
    <mergeCell ref="BO2:BP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BV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74" width="6.85546875" customWidth="1"/>
  </cols>
  <sheetData>
    <row r="1" spans="1:74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</row>
    <row r="2" spans="1:74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588</v>
      </c>
      <c r="BF2" s="134"/>
      <c r="BG2" s="133" t="s">
        <v>589</v>
      </c>
      <c r="BH2" s="134"/>
      <c r="BI2" s="133" t="s">
        <v>590</v>
      </c>
      <c r="BJ2" s="134"/>
      <c r="BK2" s="133" t="s">
        <v>591</v>
      </c>
      <c r="BL2" s="134"/>
      <c r="BM2" s="133" t="s">
        <v>592</v>
      </c>
      <c r="BN2" s="134"/>
      <c r="BO2" s="133" t="s">
        <v>593</v>
      </c>
      <c r="BP2" s="134"/>
      <c r="BQ2" s="133" t="s">
        <v>694</v>
      </c>
      <c r="BR2" s="134"/>
      <c r="BS2" s="133" t="s">
        <v>695</v>
      </c>
      <c r="BT2" s="134"/>
      <c r="BU2" s="133" t="s">
        <v>99</v>
      </c>
      <c r="BV2" s="134"/>
    </row>
    <row r="3" spans="1:74" ht="53.25" customHeight="1" x14ac:dyDescent="0.2">
      <c r="A3" s="7"/>
      <c r="B3" s="8" t="s">
        <v>696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  <c r="BG3" s="9" t="s">
        <v>28</v>
      </c>
      <c r="BH3" s="10" t="s">
        <v>29</v>
      </c>
      <c r="BI3" s="9" t="s">
        <v>28</v>
      </c>
      <c r="BJ3" s="10" t="s">
        <v>29</v>
      </c>
      <c r="BK3" s="9" t="s">
        <v>28</v>
      </c>
      <c r="BL3" s="10" t="s">
        <v>29</v>
      </c>
      <c r="BM3" s="9" t="s">
        <v>28</v>
      </c>
      <c r="BN3" s="10" t="s">
        <v>29</v>
      </c>
      <c r="BO3" s="9" t="s">
        <v>28</v>
      </c>
      <c r="BP3" s="10" t="s">
        <v>29</v>
      </c>
      <c r="BQ3" s="9" t="s">
        <v>28</v>
      </c>
      <c r="BR3" s="10" t="s">
        <v>29</v>
      </c>
      <c r="BS3" s="9" t="s">
        <v>28</v>
      </c>
      <c r="BT3" s="10" t="s">
        <v>29</v>
      </c>
      <c r="BU3" s="9" t="s">
        <v>28</v>
      </c>
      <c r="BV3" s="10" t="s">
        <v>29</v>
      </c>
    </row>
    <row r="4" spans="1:74" ht="12.75" x14ac:dyDescent="0.2">
      <c r="A4" s="138" t="s">
        <v>31</v>
      </c>
      <c r="B4" s="18" t="s">
        <v>697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18">
        <v>1</v>
      </c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18">
        <v>20</v>
      </c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18">
        <v>1</v>
      </c>
      <c r="AV4" s="20"/>
      <c r="AW4" s="19"/>
      <c r="AX4" s="20"/>
      <c r="AY4" s="118">
        <v>3</v>
      </c>
      <c r="AZ4" s="20"/>
      <c r="BA4" s="19"/>
      <c r="BB4" s="20"/>
      <c r="BC4" s="19"/>
      <c r="BD4" s="20"/>
      <c r="BE4" s="19"/>
      <c r="BF4" s="20"/>
      <c r="BG4" s="19"/>
      <c r="BH4" s="20"/>
      <c r="BI4" s="19"/>
      <c r="BJ4" s="20"/>
      <c r="BK4" s="19"/>
      <c r="BL4" s="20"/>
      <c r="BM4" s="19"/>
      <c r="BN4" s="20"/>
      <c r="BO4" s="19"/>
      <c r="BP4" s="20"/>
      <c r="BQ4" s="19"/>
      <c r="BR4" s="20"/>
      <c r="BS4" s="19"/>
      <c r="BT4" s="20"/>
      <c r="BU4" s="19">
        <f t="shared" ref="BU4:BV4" si="0">SUM(C4,E4,G4,I4,K4,M4,O4,Q4,S4,U4,W4,Y4,AA4,AC4,AE4,AG4,AI4,AK4,AM4,AO4,AQ4,AS4,AU4,AW4,AY4,BA4,BC4,BE4,BG4,BI4,BK4,BM4,BO4,BQ4,BS4)</f>
        <v>25</v>
      </c>
      <c r="BV4" s="20">
        <f t="shared" si="0"/>
        <v>0</v>
      </c>
    </row>
    <row r="5" spans="1:74" ht="12.75" x14ac:dyDescent="0.2">
      <c r="A5" s="139"/>
      <c r="B5" s="30" t="s">
        <v>698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1"/>
      <c r="BT5" s="32"/>
      <c r="BU5" s="31">
        <f t="shared" ref="BU5:BV5" si="1">SUM(C5,E5,G5,I5,K5,M5,O5,Q5,S5,U5,W5,Y5,AA5,AC5,AE5,AG5,AI5,AK5,AM5,AO5,AQ5,AS5,AU5,AW5,AY5,BA5,BC5,BE5,BG5,BI5,BK5,BM5,BO5,BQ5,BS5)</f>
        <v>0</v>
      </c>
      <c r="BV5" s="32">
        <f t="shared" si="1"/>
        <v>0</v>
      </c>
    </row>
    <row r="6" spans="1:74" ht="12.75" x14ac:dyDescent="0.2">
      <c r="A6" s="139"/>
      <c r="B6" s="30" t="s">
        <v>699</v>
      </c>
      <c r="C6" s="31"/>
      <c r="D6" s="64">
        <v>1</v>
      </c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63">
        <v>1</v>
      </c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1"/>
      <c r="BT6" s="32"/>
      <c r="BU6" s="31">
        <f t="shared" ref="BU6:BV6" si="2">SUM(C6,E6,G6,I6,K6,M6,O6,Q6,S6,U6,W6,Y6,AA6,AC6,AE6,AG6,AI6,AK6,AM6,AO6,AQ6,AS6,AU6,AW6,AY6,BA6,BC6,BE6,BG6,BI6,BK6,BM6,BO6,BQ6,BS6)</f>
        <v>1</v>
      </c>
      <c r="BV6" s="32">
        <f t="shared" si="2"/>
        <v>1</v>
      </c>
    </row>
    <row r="7" spans="1:74" ht="12.75" x14ac:dyDescent="0.2">
      <c r="A7" s="139"/>
      <c r="B7" s="30" t="s">
        <v>700</v>
      </c>
      <c r="C7" s="63">
        <v>3</v>
      </c>
      <c r="D7" s="32"/>
      <c r="E7" s="63">
        <v>3</v>
      </c>
      <c r="F7" s="32"/>
      <c r="G7" s="63">
        <v>3</v>
      </c>
      <c r="H7" s="32"/>
      <c r="I7" s="63">
        <v>8</v>
      </c>
      <c r="J7" s="32"/>
      <c r="K7" s="63">
        <v>4</v>
      </c>
      <c r="L7" s="32"/>
      <c r="M7" s="63">
        <v>1</v>
      </c>
      <c r="N7" s="32"/>
      <c r="O7" s="63">
        <v>4</v>
      </c>
      <c r="P7" s="32"/>
      <c r="Q7" s="63">
        <v>9</v>
      </c>
      <c r="R7" s="32"/>
      <c r="S7" s="63">
        <v>9</v>
      </c>
      <c r="T7" s="32"/>
      <c r="U7" s="63">
        <v>2</v>
      </c>
      <c r="V7" s="32"/>
      <c r="W7" s="63">
        <v>8</v>
      </c>
      <c r="X7" s="32"/>
      <c r="Y7" s="63">
        <v>2</v>
      </c>
      <c r="Z7" s="32"/>
      <c r="AA7" s="63">
        <v>4</v>
      </c>
      <c r="AB7" s="32"/>
      <c r="AC7" s="63"/>
      <c r="AD7" s="32"/>
      <c r="AE7" s="63">
        <v>6</v>
      </c>
      <c r="AF7" s="32"/>
      <c r="AG7" s="63"/>
      <c r="AH7" s="32"/>
      <c r="AI7" s="63"/>
      <c r="AJ7" s="32"/>
      <c r="AK7" s="63">
        <v>1</v>
      </c>
      <c r="AL7" s="32"/>
      <c r="AM7" s="63">
        <v>4</v>
      </c>
      <c r="AN7" s="32"/>
      <c r="AO7" s="63">
        <v>3</v>
      </c>
      <c r="AP7" s="32"/>
      <c r="AQ7" s="63">
        <v>1</v>
      </c>
      <c r="AR7" s="32"/>
      <c r="AS7" s="63">
        <v>12</v>
      </c>
      <c r="AT7" s="32"/>
      <c r="AU7" s="63"/>
      <c r="AV7" s="32"/>
      <c r="AW7" s="63">
        <v>1</v>
      </c>
      <c r="AX7" s="32"/>
      <c r="AY7" s="63">
        <v>6</v>
      </c>
      <c r="AZ7" s="32"/>
      <c r="BA7" s="63">
        <v>7</v>
      </c>
      <c r="BB7" s="32"/>
      <c r="BC7" s="63">
        <v>2</v>
      </c>
      <c r="BD7" s="32"/>
      <c r="BE7" s="63">
        <v>7</v>
      </c>
      <c r="BF7" s="32"/>
      <c r="BG7" s="63">
        <v>2</v>
      </c>
      <c r="BH7" s="32"/>
      <c r="BI7" s="63">
        <v>5</v>
      </c>
      <c r="BJ7" s="32"/>
      <c r="BK7" s="63">
        <v>1</v>
      </c>
      <c r="BL7" s="32"/>
      <c r="BM7" s="63">
        <v>4</v>
      </c>
      <c r="BN7" s="32"/>
      <c r="BO7" s="63">
        <v>4</v>
      </c>
      <c r="BP7" s="32"/>
      <c r="BQ7" s="63">
        <v>1</v>
      </c>
      <c r="BR7" s="32"/>
      <c r="BS7" s="63">
        <v>4</v>
      </c>
      <c r="BT7" s="32"/>
      <c r="BU7" s="63">
        <f t="shared" ref="BU7:BV7" si="3">SUM(C7,E7,G7,I7,K7,M7,O7,Q7,S7,U7,W7,Y7,AA7,AC7,AE7,AG7,AI7,AK7,AM7,AO7,AQ7,AS7,AU7,AW7,AY7,BA7,BC7,BE7,BG7,BI7,BK7,BM7,BO7,BQ7,BS7)</f>
        <v>131</v>
      </c>
      <c r="BV7" s="32">
        <f t="shared" si="3"/>
        <v>0</v>
      </c>
    </row>
    <row r="8" spans="1:74" ht="12.75" x14ac:dyDescent="0.2">
      <c r="A8" s="139"/>
      <c r="B8" s="30" t="s">
        <v>701</v>
      </c>
      <c r="C8" s="63">
        <v>1</v>
      </c>
      <c r="D8" s="64">
        <v>2</v>
      </c>
      <c r="E8" s="63">
        <v>27</v>
      </c>
      <c r="F8" s="32"/>
      <c r="G8" s="63">
        <v>38</v>
      </c>
      <c r="H8" s="32"/>
      <c r="I8" s="63">
        <v>21</v>
      </c>
      <c r="J8" s="32"/>
      <c r="K8" s="63">
        <v>10</v>
      </c>
      <c r="L8" s="64">
        <v>2</v>
      </c>
      <c r="M8" s="63">
        <v>84</v>
      </c>
      <c r="N8" s="64">
        <v>3</v>
      </c>
      <c r="O8" s="63">
        <v>28</v>
      </c>
      <c r="P8" s="32"/>
      <c r="Q8" s="63"/>
      <c r="R8" s="32"/>
      <c r="S8" s="63">
        <v>30</v>
      </c>
      <c r="T8" s="32"/>
      <c r="U8" s="63">
        <v>39</v>
      </c>
      <c r="V8" s="32"/>
      <c r="W8" s="63">
        <v>43</v>
      </c>
      <c r="X8" s="32"/>
      <c r="Y8" s="63">
        <v>38</v>
      </c>
      <c r="Z8" s="32"/>
      <c r="AA8" s="63">
        <v>200</v>
      </c>
      <c r="AB8" s="32"/>
      <c r="AC8" s="63">
        <v>85</v>
      </c>
      <c r="AD8" s="32"/>
      <c r="AE8" s="63">
        <v>36</v>
      </c>
      <c r="AF8" s="64">
        <v>1</v>
      </c>
      <c r="AG8" s="63">
        <v>4</v>
      </c>
      <c r="AH8" s="32"/>
      <c r="AI8" s="63">
        <v>33</v>
      </c>
      <c r="AJ8" s="32"/>
      <c r="AK8" s="63">
        <v>22</v>
      </c>
      <c r="AL8" s="32"/>
      <c r="AM8" s="63"/>
      <c r="AN8" s="32"/>
      <c r="AO8" s="63">
        <v>13</v>
      </c>
      <c r="AP8" s="32"/>
      <c r="AQ8" s="63">
        <v>22</v>
      </c>
      <c r="AR8" s="32"/>
      <c r="AS8" s="63">
        <v>30</v>
      </c>
      <c r="AT8" s="32"/>
      <c r="AU8" s="63"/>
      <c r="AV8" s="32"/>
      <c r="AW8" s="63">
        <v>14</v>
      </c>
      <c r="AX8" s="32"/>
      <c r="AY8" s="63">
        <v>6</v>
      </c>
      <c r="AZ8" s="32"/>
      <c r="BA8" s="63">
        <v>44</v>
      </c>
      <c r="BB8" s="32"/>
      <c r="BC8" s="63">
        <v>6</v>
      </c>
      <c r="BD8" s="32"/>
      <c r="BE8" s="63">
        <v>36</v>
      </c>
      <c r="BF8" s="32"/>
      <c r="BG8" s="63">
        <v>42</v>
      </c>
      <c r="BH8" s="32"/>
      <c r="BI8" s="63">
        <v>36</v>
      </c>
      <c r="BJ8" s="64">
        <v>1</v>
      </c>
      <c r="BK8" s="63">
        <v>88</v>
      </c>
      <c r="BL8" s="32"/>
      <c r="BM8" s="63">
        <v>25</v>
      </c>
      <c r="BN8" s="64">
        <v>3</v>
      </c>
      <c r="BO8" s="63">
        <v>41</v>
      </c>
      <c r="BP8" s="32"/>
      <c r="BQ8" s="63">
        <v>41</v>
      </c>
      <c r="BR8" s="32"/>
      <c r="BS8" s="63">
        <v>25</v>
      </c>
      <c r="BT8" s="64">
        <v>2</v>
      </c>
      <c r="BU8" s="63">
        <f t="shared" ref="BU8:BV8" si="4">SUM(C8,E8,G8,I8,K8,M8,O8,Q8,S8,U8,W8,Y8,AA8,AC8,AE8,AG8,AI8,AK8,AM8,AO8,AQ8,AS8,AU8,AW8,AY8,BA8,BC8,BE8,BG8,BI8,BK8,BM8,BO8,BQ8,BS8)</f>
        <v>1208</v>
      </c>
      <c r="BV8" s="64">
        <f t="shared" si="4"/>
        <v>14</v>
      </c>
    </row>
    <row r="9" spans="1:74" ht="12.75" x14ac:dyDescent="0.2">
      <c r="A9" s="139"/>
      <c r="B9" s="30" t="s">
        <v>702</v>
      </c>
      <c r="C9" s="63">
        <v>19</v>
      </c>
      <c r="D9" s="32"/>
      <c r="E9" s="63">
        <v>34</v>
      </c>
      <c r="F9" s="32"/>
      <c r="G9" s="63">
        <v>8</v>
      </c>
      <c r="H9" s="32"/>
      <c r="I9" s="63">
        <v>19</v>
      </c>
      <c r="J9" s="32"/>
      <c r="K9" s="63">
        <v>25</v>
      </c>
      <c r="L9" s="32"/>
      <c r="M9" s="63">
        <v>6</v>
      </c>
      <c r="N9" s="32"/>
      <c r="O9" s="31"/>
      <c r="P9" s="32"/>
      <c r="Q9" s="63">
        <v>6</v>
      </c>
      <c r="R9" s="32"/>
      <c r="S9" s="63">
        <v>26</v>
      </c>
      <c r="T9" s="32"/>
      <c r="U9" s="63">
        <v>2</v>
      </c>
      <c r="V9" s="32"/>
      <c r="W9" s="63">
        <v>20</v>
      </c>
      <c r="X9" s="32"/>
      <c r="Y9" s="63">
        <v>16</v>
      </c>
      <c r="Z9" s="32"/>
      <c r="AA9" s="63">
        <v>20</v>
      </c>
      <c r="AB9" s="32"/>
      <c r="AC9" s="63">
        <v>5</v>
      </c>
      <c r="AD9" s="32"/>
      <c r="AE9" s="63">
        <v>14</v>
      </c>
      <c r="AF9" s="32"/>
      <c r="AG9" s="63">
        <v>74</v>
      </c>
      <c r="AH9" s="32"/>
      <c r="AI9" s="63">
        <v>9</v>
      </c>
      <c r="AJ9" s="32"/>
      <c r="AK9" s="63">
        <v>24</v>
      </c>
      <c r="AL9" s="32"/>
      <c r="AM9" s="63">
        <v>33</v>
      </c>
      <c r="AN9" s="32"/>
      <c r="AO9" s="63">
        <v>15</v>
      </c>
      <c r="AP9" s="32"/>
      <c r="AQ9" s="63">
        <v>7</v>
      </c>
      <c r="AR9" s="32"/>
      <c r="AS9" s="63">
        <v>12</v>
      </c>
      <c r="AT9" s="32"/>
      <c r="AU9" s="63">
        <v>32</v>
      </c>
      <c r="AV9" s="32"/>
      <c r="AW9" s="63">
        <v>22</v>
      </c>
      <c r="AX9" s="32"/>
      <c r="AY9" s="63">
        <v>29</v>
      </c>
      <c r="AZ9" s="32"/>
      <c r="BA9" s="63">
        <v>2</v>
      </c>
      <c r="BB9" s="32"/>
      <c r="BC9" s="63">
        <v>5</v>
      </c>
      <c r="BD9" s="32"/>
      <c r="BE9" s="63">
        <v>18</v>
      </c>
      <c r="BF9" s="32"/>
      <c r="BG9" s="63">
        <v>46</v>
      </c>
      <c r="BH9" s="32"/>
      <c r="BI9" s="63">
        <v>15</v>
      </c>
      <c r="BJ9" s="32"/>
      <c r="BK9" s="63">
        <v>2</v>
      </c>
      <c r="BL9" s="32"/>
      <c r="BM9" s="63">
        <v>25</v>
      </c>
      <c r="BN9" s="32"/>
      <c r="BO9" s="63">
        <v>9</v>
      </c>
      <c r="BP9" s="32"/>
      <c r="BQ9" s="63">
        <v>20</v>
      </c>
      <c r="BR9" s="32"/>
      <c r="BS9" s="63">
        <v>24</v>
      </c>
      <c r="BT9" s="32"/>
      <c r="BU9" s="63">
        <f t="shared" ref="BU9:BV9" si="5">SUM(C9,E9,G9,I9,K9,M9,O9,Q9,S9,U9,W9,Y9,AA9,AC9,AE9,AG9,AI9,AK9,AM9,AO9,AQ9,AS9,AU9,AW9,AY9,BA9,BC9,BE9,BG9,BI9,BK9,BM9,BO9,BQ9,BS9)</f>
        <v>643</v>
      </c>
      <c r="BV9" s="32">
        <f t="shared" si="5"/>
        <v>0</v>
      </c>
    </row>
    <row r="10" spans="1:74" ht="12.75" x14ac:dyDescent="0.2">
      <c r="A10" s="139"/>
      <c r="B10" s="30" t="s">
        <v>703</v>
      </c>
      <c r="C10" s="63">
        <v>56</v>
      </c>
      <c r="D10" s="32"/>
      <c r="E10" s="63">
        <v>32</v>
      </c>
      <c r="F10" s="32"/>
      <c r="G10" s="63">
        <v>37</v>
      </c>
      <c r="H10" s="32"/>
      <c r="I10" s="63">
        <v>38</v>
      </c>
      <c r="J10" s="32"/>
      <c r="K10" s="63">
        <v>50</v>
      </c>
      <c r="L10" s="32"/>
      <c r="M10" s="63">
        <v>5</v>
      </c>
      <c r="N10" s="32"/>
      <c r="O10" s="63"/>
      <c r="P10" s="32"/>
      <c r="Q10" s="63">
        <v>70</v>
      </c>
      <c r="R10" s="32"/>
      <c r="S10" s="63">
        <v>39</v>
      </c>
      <c r="T10" s="32"/>
      <c r="U10" s="63">
        <v>38</v>
      </c>
      <c r="V10" s="32"/>
      <c r="W10" s="63">
        <v>11</v>
      </c>
      <c r="X10" s="32"/>
      <c r="Y10" s="63">
        <v>1</v>
      </c>
      <c r="Z10" s="32"/>
      <c r="AA10" s="63"/>
      <c r="AB10" s="32"/>
      <c r="AC10" s="63">
        <v>5</v>
      </c>
      <c r="AD10" s="32"/>
      <c r="AE10" s="63">
        <v>25</v>
      </c>
      <c r="AF10" s="32"/>
      <c r="AG10" s="63">
        <v>13</v>
      </c>
      <c r="AH10" s="32"/>
      <c r="AI10" s="63">
        <v>79</v>
      </c>
      <c r="AJ10" s="32"/>
      <c r="AK10" s="63">
        <v>15</v>
      </c>
      <c r="AL10" s="32"/>
      <c r="AM10" s="63">
        <v>32</v>
      </c>
      <c r="AN10" s="32"/>
      <c r="AO10" s="63">
        <v>19</v>
      </c>
      <c r="AP10" s="32"/>
      <c r="AQ10" s="63"/>
      <c r="AR10" s="32"/>
      <c r="AS10" s="63">
        <v>52</v>
      </c>
      <c r="AT10" s="32"/>
      <c r="AU10" s="63">
        <v>43</v>
      </c>
      <c r="AV10" s="32"/>
      <c r="AW10" s="63">
        <v>47</v>
      </c>
      <c r="AX10" s="32"/>
      <c r="AY10" s="63">
        <v>6</v>
      </c>
      <c r="AZ10" s="32"/>
      <c r="BA10" s="63">
        <v>45</v>
      </c>
      <c r="BB10" s="32"/>
      <c r="BC10" s="63">
        <v>5</v>
      </c>
      <c r="BD10" s="32"/>
      <c r="BE10" s="63">
        <v>37</v>
      </c>
      <c r="BF10" s="32"/>
      <c r="BG10" s="63">
        <v>42</v>
      </c>
      <c r="BH10" s="32"/>
      <c r="BI10" s="63">
        <v>25</v>
      </c>
      <c r="BJ10" s="32"/>
      <c r="BK10" s="63">
        <v>3</v>
      </c>
      <c r="BL10" s="32"/>
      <c r="BM10" s="63">
        <v>30</v>
      </c>
      <c r="BN10" s="32"/>
      <c r="BO10" s="63">
        <v>21</v>
      </c>
      <c r="BP10" s="32"/>
      <c r="BQ10" s="63">
        <v>32</v>
      </c>
      <c r="BR10" s="32"/>
      <c r="BS10" s="63">
        <v>31</v>
      </c>
      <c r="BT10" s="32"/>
      <c r="BU10" s="63">
        <f t="shared" ref="BU10:BV10" si="6">SUM(C10,E10,G10,I10,K10,M10,O10,Q10,S10,U10,W10,Y10,AA10,AC10,AE10,AG10,AI10,AK10,AM10,AO10,AQ10,AS10,AU10,AW10,AY10,BA10,BC10,BE10,BG10,BI10,BK10,BM10,BO10,BQ10,BS10)</f>
        <v>984</v>
      </c>
      <c r="BV10" s="32">
        <f t="shared" si="6"/>
        <v>0</v>
      </c>
    </row>
    <row r="11" spans="1:74" ht="12.75" x14ac:dyDescent="0.2">
      <c r="A11" s="139"/>
      <c r="B11" s="30" t="s">
        <v>704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63">
        <v>2</v>
      </c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1"/>
      <c r="BT11" s="32"/>
      <c r="BU11" s="31">
        <f t="shared" ref="BU11:BV11" si="7">SUM(C11,E11,G11,I11,K11,M11,O11,Q11,S11,U11,W11,Y11,AA11,AC11,AE11,AG11,AI11,AK11,AM11,AO11,AQ11,AS11,AU11,AW11,AY11,BA11,BC11,BE11,BG11,BI11,BK11,BM11,BO11,BQ11,BS11)</f>
        <v>2</v>
      </c>
      <c r="BV11" s="32">
        <f t="shared" si="7"/>
        <v>0</v>
      </c>
    </row>
    <row r="12" spans="1:74" ht="12.75" x14ac:dyDescent="0.2">
      <c r="A12" s="139"/>
      <c r="B12" s="30" t="s">
        <v>705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63">
        <v>3</v>
      </c>
      <c r="N12" s="32"/>
      <c r="O12" s="63">
        <v>3</v>
      </c>
      <c r="P12" s="32"/>
      <c r="Q12" s="31"/>
      <c r="R12" s="32"/>
      <c r="S12" s="31"/>
      <c r="T12" s="32"/>
      <c r="U12" s="31"/>
      <c r="V12" s="32"/>
      <c r="W12" s="31"/>
      <c r="X12" s="32"/>
      <c r="Y12" s="63">
        <v>1</v>
      </c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63">
        <v>3</v>
      </c>
      <c r="AV12" s="32"/>
      <c r="AW12" s="31"/>
      <c r="AX12" s="32"/>
      <c r="AY12" s="63">
        <v>9</v>
      </c>
      <c r="AZ12" s="32"/>
      <c r="BA12" s="31"/>
      <c r="BB12" s="64">
        <v>1</v>
      </c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63">
        <v>1</v>
      </c>
      <c r="BP12" s="32"/>
      <c r="BQ12" s="31"/>
      <c r="BR12" s="32"/>
      <c r="BS12" s="63">
        <v>1</v>
      </c>
      <c r="BT12" s="32"/>
      <c r="BU12" s="63">
        <f t="shared" ref="BU12:BV12" si="8">SUM(C12,E12,G12,I12,K12,M12,O12,Q12,S12,U12,W12,Y12,AA12,AC12,AE12,AG12,AI12,AK12,AM12,AO12,AQ12,AS12,AU12,AW12,AY12,BA12,BC12,BE12,BG12,BI12,BK12,BM12,BO12,BQ12,BS12)</f>
        <v>21</v>
      </c>
      <c r="BV12" s="32">
        <f t="shared" si="8"/>
        <v>1</v>
      </c>
    </row>
    <row r="13" spans="1:74" ht="12.75" x14ac:dyDescent="0.2">
      <c r="A13" s="139"/>
      <c r="B13" s="30" t="s">
        <v>706</v>
      </c>
      <c r="C13" s="31"/>
      <c r="D13" s="64">
        <v>4</v>
      </c>
      <c r="E13" s="63">
        <v>1</v>
      </c>
      <c r="F13" s="64">
        <v>1</v>
      </c>
      <c r="G13" s="31"/>
      <c r="H13" s="32"/>
      <c r="I13" s="63">
        <v>1</v>
      </c>
      <c r="J13" s="32"/>
      <c r="K13" s="63">
        <v>1</v>
      </c>
      <c r="L13" s="32"/>
      <c r="M13" s="63">
        <v>1</v>
      </c>
      <c r="N13" s="32"/>
      <c r="O13" s="63">
        <v>1</v>
      </c>
      <c r="P13" s="32"/>
      <c r="Q13" s="31"/>
      <c r="R13" s="32"/>
      <c r="S13" s="63">
        <v>2</v>
      </c>
      <c r="T13" s="32"/>
      <c r="U13" s="31"/>
      <c r="V13" s="32"/>
      <c r="W13" s="31"/>
      <c r="X13" s="32"/>
      <c r="Y13" s="63">
        <v>2</v>
      </c>
      <c r="Z13" s="32"/>
      <c r="AA13" s="63">
        <v>1</v>
      </c>
      <c r="AB13" s="32"/>
      <c r="AC13" s="31"/>
      <c r="AD13" s="32"/>
      <c r="AE13" s="31"/>
      <c r="AF13" s="64">
        <v>2</v>
      </c>
      <c r="AG13" s="63">
        <v>1</v>
      </c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63">
        <v>1</v>
      </c>
      <c r="AT13" s="64">
        <v>3</v>
      </c>
      <c r="AU13" s="63">
        <v>1</v>
      </c>
      <c r="AV13" s="32"/>
      <c r="AW13" s="31"/>
      <c r="AX13" s="32"/>
      <c r="AY13" s="63">
        <v>2</v>
      </c>
      <c r="AZ13" s="64">
        <v>1</v>
      </c>
      <c r="BA13" s="63">
        <v>1</v>
      </c>
      <c r="BB13" s="32"/>
      <c r="BC13" s="31"/>
      <c r="BD13" s="32"/>
      <c r="BE13" s="31"/>
      <c r="BF13" s="32"/>
      <c r="BG13" s="63">
        <v>2</v>
      </c>
      <c r="BH13" s="32"/>
      <c r="BI13" s="31"/>
      <c r="BJ13" s="64">
        <v>3</v>
      </c>
      <c r="BK13" s="31"/>
      <c r="BL13" s="32"/>
      <c r="BM13" s="63">
        <v>1</v>
      </c>
      <c r="BN13" s="32"/>
      <c r="BO13" s="31"/>
      <c r="BP13" s="32"/>
      <c r="BQ13" s="31"/>
      <c r="BR13" s="32"/>
      <c r="BS13" s="63">
        <v>1</v>
      </c>
      <c r="BT13" s="64">
        <v>1</v>
      </c>
      <c r="BU13" s="63">
        <f t="shared" ref="BU13:BV13" si="9">SUM(C13,E13,G13,I13,K13,M13,O13,Q13,S13,U13,W13,Y13,AA13,AC13,AE13,AG13,AI13,AK13,AM13,AO13,AQ13,AS13,AU13,AW13,AY13,BA13,BC13,BE13,BG13,BI13,BK13,BM13,BO13,BQ13,BS13)</f>
        <v>20</v>
      </c>
      <c r="BV13" s="64">
        <f t="shared" si="9"/>
        <v>15</v>
      </c>
    </row>
    <row r="14" spans="1:74" ht="12.75" x14ac:dyDescent="0.2">
      <c r="A14" s="139"/>
      <c r="B14" s="30" t="s">
        <v>707</v>
      </c>
      <c r="C14" s="63">
        <v>3</v>
      </c>
      <c r="D14" s="32"/>
      <c r="E14" s="63">
        <v>1</v>
      </c>
      <c r="F14" s="32"/>
      <c r="G14" s="63">
        <v>5</v>
      </c>
      <c r="H14" s="32"/>
      <c r="I14" s="63"/>
      <c r="J14" s="32"/>
      <c r="K14" s="63"/>
      <c r="L14" s="32"/>
      <c r="M14" s="63">
        <v>1</v>
      </c>
      <c r="N14" s="32"/>
      <c r="O14" s="63"/>
      <c r="P14" s="32"/>
      <c r="Q14" s="63"/>
      <c r="R14" s="32"/>
      <c r="S14" s="63"/>
      <c r="T14" s="32"/>
      <c r="U14" s="63">
        <v>2</v>
      </c>
      <c r="V14" s="32"/>
      <c r="W14" s="63"/>
      <c r="X14" s="32"/>
      <c r="Y14" s="63">
        <v>1</v>
      </c>
      <c r="Z14" s="32"/>
      <c r="AA14" s="63"/>
      <c r="AB14" s="32"/>
      <c r="AC14" s="63">
        <v>1</v>
      </c>
      <c r="AD14" s="32"/>
      <c r="AE14" s="63"/>
      <c r="AF14" s="32"/>
      <c r="AG14" s="63">
        <v>4</v>
      </c>
      <c r="AH14" s="32"/>
      <c r="AI14" s="63">
        <v>3</v>
      </c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>
        <v>2</v>
      </c>
      <c r="AX14" s="32"/>
      <c r="AY14" s="63"/>
      <c r="AZ14" s="32"/>
      <c r="BA14" s="63"/>
      <c r="BB14" s="32"/>
      <c r="BC14" s="63"/>
      <c r="BD14" s="32"/>
      <c r="BE14" s="63"/>
      <c r="BF14" s="32"/>
      <c r="BG14" s="63"/>
      <c r="BH14" s="32"/>
      <c r="BI14" s="63"/>
      <c r="BJ14" s="32"/>
      <c r="BK14" s="63"/>
      <c r="BL14" s="32"/>
      <c r="BM14" s="63"/>
      <c r="BN14" s="32"/>
      <c r="BO14" s="63">
        <v>2</v>
      </c>
      <c r="BP14" s="32"/>
      <c r="BQ14" s="63"/>
      <c r="BR14" s="32"/>
      <c r="BS14" s="63">
        <v>2</v>
      </c>
      <c r="BT14" s="32"/>
      <c r="BU14" s="63">
        <f t="shared" ref="BU14:BV14" si="10">SUM(C14,E14,G14,I14,K14,M14,O14,Q14,S14,U14,W14,Y14,AA14,AC14,AE14,AG14,AI14,AK14,AM14,AO14,AQ14,AS14,AU14,AW14,AY14,BA14,BC14,BE14,BG14,BI14,BK14,BM14,BO14,BQ14,BS14)</f>
        <v>27</v>
      </c>
      <c r="BV14" s="32">
        <f t="shared" si="10"/>
        <v>0</v>
      </c>
    </row>
    <row r="15" spans="1:74" ht="12.75" x14ac:dyDescent="0.2">
      <c r="A15" s="139"/>
      <c r="B15" s="30" t="s">
        <v>708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63">
        <v>1</v>
      </c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1"/>
      <c r="BT15" s="32"/>
      <c r="BU15" s="31">
        <f t="shared" ref="BU15:BV15" si="11">SUM(C15,E15,G15,I15,K15,M15,O15,Q15,S15,U15,W15,Y15,AA15,AC15,AE15,AG15,AI15,AK15,AM15,AO15,AQ15,AS15,AU15,AW15,AY15,BA15,BC15,BE15,BG15,BI15,BK15,BM15,BO15,BQ15,BS15)</f>
        <v>1</v>
      </c>
      <c r="BV15" s="32">
        <f t="shared" si="11"/>
        <v>0</v>
      </c>
    </row>
    <row r="16" spans="1:74" ht="12.75" x14ac:dyDescent="0.2">
      <c r="A16" s="139"/>
      <c r="B16" s="30" t="s">
        <v>709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1"/>
      <c r="BT16" s="32"/>
      <c r="BU16" s="31">
        <f t="shared" ref="BU16:BV16" si="12">SUM(C16,E16,G16,I16,K16,M16,O16,Q16,S16,U16,W16,Y16,AA16,AC16,AE16,AG16,AI16,AK16,AM16,AO16,AQ16,AS16,AU16,AW16,AY16,BA16,BC16,BE16,BG16,BI16,BK16,BM16,BO16,BQ16,BS16)</f>
        <v>0</v>
      </c>
      <c r="BV16" s="32">
        <f t="shared" si="12"/>
        <v>0</v>
      </c>
    </row>
    <row r="17" spans="1:74" ht="12.75" x14ac:dyDescent="0.2">
      <c r="A17" s="139"/>
      <c r="B17" s="30" t="s">
        <v>710</v>
      </c>
      <c r="C17" s="63">
        <v>8</v>
      </c>
      <c r="D17" s="32"/>
      <c r="E17" s="63">
        <v>1</v>
      </c>
      <c r="F17" s="32"/>
      <c r="G17" s="63">
        <v>5</v>
      </c>
      <c r="H17" s="32"/>
      <c r="I17" s="63">
        <v>6</v>
      </c>
      <c r="J17" s="32"/>
      <c r="K17" s="63">
        <v>1</v>
      </c>
      <c r="L17" s="32"/>
      <c r="M17" s="63">
        <v>5</v>
      </c>
      <c r="N17" s="32"/>
      <c r="O17" s="63">
        <v>7</v>
      </c>
      <c r="P17" s="32"/>
      <c r="Q17" s="63">
        <v>8</v>
      </c>
      <c r="R17" s="32"/>
      <c r="S17" s="63">
        <v>4</v>
      </c>
      <c r="T17" s="32"/>
      <c r="U17" s="63">
        <v>3</v>
      </c>
      <c r="V17" s="32"/>
      <c r="W17" s="63">
        <v>4</v>
      </c>
      <c r="X17" s="32"/>
      <c r="Y17" s="63">
        <v>18</v>
      </c>
      <c r="Z17" s="32"/>
      <c r="AA17" s="63">
        <v>14</v>
      </c>
      <c r="AB17" s="32"/>
      <c r="AC17" s="63">
        <v>2</v>
      </c>
      <c r="AD17" s="32"/>
      <c r="AE17" s="63">
        <v>10</v>
      </c>
      <c r="AF17" s="32"/>
      <c r="AG17" s="63">
        <v>5</v>
      </c>
      <c r="AH17" s="32"/>
      <c r="AI17" s="63">
        <v>2</v>
      </c>
      <c r="AJ17" s="32"/>
      <c r="AK17" s="63">
        <v>8</v>
      </c>
      <c r="AL17" s="32"/>
      <c r="AM17" s="63">
        <v>10</v>
      </c>
      <c r="AN17" s="32"/>
      <c r="AO17" s="63">
        <v>4</v>
      </c>
      <c r="AP17" s="32"/>
      <c r="AQ17" s="63">
        <v>3</v>
      </c>
      <c r="AR17" s="32"/>
      <c r="AS17" s="63">
        <v>8</v>
      </c>
      <c r="AT17" s="32"/>
      <c r="AU17" s="63">
        <v>6</v>
      </c>
      <c r="AV17" s="32"/>
      <c r="AW17" s="63">
        <v>1</v>
      </c>
      <c r="AX17" s="32"/>
      <c r="AY17" s="63">
        <v>3</v>
      </c>
      <c r="AZ17" s="32"/>
      <c r="BA17" s="31"/>
      <c r="BB17" s="32"/>
      <c r="BC17" s="63">
        <v>3</v>
      </c>
      <c r="BD17" s="32"/>
      <c r="BE17" s="31"/>
      <c r="BF17" s="32"/>
      <c r="BG17" s="63">
        <v>2</v>
      </c>
      <c r="BH17" s="32"/>
      <c r="BI17" s="63">
        <v>10</v>
      </c>
      <c r="BJ17" s="32"/>
      <c r="BK17" s="63">
        <v>1</v>
      </c>
      <c r="BL17" s="32"/>
      <c r="BM17" s="31"/>
      <c r="BN17" s="32"/>
      <c r="BO17" s="63">
        <v>5</v>
      </c>
      <c r="BP17" s="32"/>
      <c r="BQ17" s="63">
        <v>2</v>
      </c>
      <c r="BR17" s="32"/>
      <c r="BS17" s="63">
        <v>3</v>
      </c>
      <c r="BT17" s="32"/>
      <c r="BU17" s="63">
        <f t="shared" ref="BU17:BV17" si="13">SUM(C17,E17,G17,I17,K17,M17,O17,Q17,S17,U17,W17,Y17,AA17,AC17,AE17,AG17,AI17,AK17,AM17,AO17,AQ17,AS17,AU17,AW17,AY17,BA17,BC17,BE17,BG17,BI17,BK17,BM17,BO17,BQ17,BS17)</f>
        <v>172</v>
      </c>
      <c r="BV17" s="32">
        <f t="shared" si="13"/>
        <v>0</v>
      </c>
    </row>
    <row r="18" spans="1:74" ht="12.75" x14ac:dyDescent="0.2">
      <c r="A18" s="139"/>
      <c r="B18" s="30" t="s">
        <v>711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63">
        <v>0</v>
      </c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31"/>
      <c r="BL18" s="32"/>
      <c r="BM18" s="31"/>
      <c r="BN18" s="32"/>
      <c r="BO18" s="31"/>
      <c r="BP18" s="32"/>
      <c r="BQ18" s="31"/>
      <c r="BR18" s="32"/>
      <c r="BS18" s="31"/>
      <c r="BT18" s="32"/>
      <c r="BU18" s="31">
        <f t="shared" ref="BU18:BV18" si="14">SUM(C18,E18,G18,I18,K18,M18,O18,Q18,S18,U18,W18,Y18,AA18,AC18,AE18,AG18,AI18,AK18,AM18,AO18,AQ18,AS18,AU18,AW18,AY18,BA18,BC18,BE18,BG18,BI18,BK18,BM18,BO18,BQ18,BS18)</f>
        <v>0</v>
      </c>
      <c r="BV18" s="32">
        <f t="shared" si="14"/>
        <v>0</v>
      </c>
    </row>
    <row r="19" spans="1:74" ht="12.75" x14ac:dyDescent="0.2">
      <c r="A19" s="139"/>
      <c r="B19" s="30" t="s">
        <v>712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31"/>
      <c r="BL19" s="32"/>
      <c r="BM19" s="31"/>
      <c r="BN19" s="32"/>
      <c r="BO19" s="63">
        <v>7</v>
      </c>
      <c r="BP19" s="32"/>
      <c r="BQ19" s="31"/>
      <c r="BR19" s="32"/>
      <c r="BS19" s="31"/>
      <c r="BT19" s="32"/>
      <c r="BU19" s="31">
        <f t="shared" ref="BU19:BV19" si="15">SUM(C19,E19,G19,I19,K19,M19,O19,Q19,S19,U19,W19,Y19,AA19,AC19,AE19,AG19,AI19,AK19,AM19,AO19,AQ19,AS19,AU19,AW19,AY19,BA19,BC19,BE19,BG19,BI19,BK19,BM19,BO19,BQ19,BS19)</f>
        <v>7</v>
      </c>
      <c r="BV19" s="32">
        <f t="shared" si="15"/>
        <v>0</v>
      </c>
    </row>
    <row r="20" spans="1:74" ht="12.75" x14ac:dyDescent="0.2">
      <c r="A20" s="139"/>
      <c r="B20" s="30" t="s">
        <v>713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/>
      <c r="BF20" s="32"/>
      <c r="BG20" s="31"/>
      <c r="BH20" s="32"/>
      <c r="BI20" s="31"/>
      <c r="BJ20" s="32"/>
      <c r="BK20" s="31"/>
      <c r="BL20" s="32"/>
      <c r="BM20" s="31"/>
      <c r="BN20" s="32"/>
      <c r="BO20" s="31"/>
      <c r="BP20" s="32"/>
      <c r="BQ20" s="31"/>
      <c r="BR20" s="32"/>
      <c r="BS20" s="31"/>
      <c r="BT20" s="32"/>
      <c r="BU20" s="31">
        <f t="shared" ref="BU20:BV20" si="16">SUM(C20,E20,G20,I20,K20,M20,O20,Q20,S20,U20,W20,Y20,AA20,AC20,AE20,AG20,AI20,AK20,AM20,AO20,AQ20,AS20,AU20,AW20,AY20,BA20,BC20,BE20,BG20,BI20,BK20,BM20,BO20,BQ20,BS20)</f>
        <v>0</v>
      </c>
      <c r="BV20" s="32">
        <f t="shared" si="16"/>
        <v>0</v>
      </c>
    </row>
    <row r="21" spans="1:74" ht="12.75" x14ac:dyDescent="0.2">
      <c r="A21" s="139"/>
      <c r="B21" s="30" t="s">
        <v>714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1"/>
      <c r="BT21" s="32"/>
      <c r="BU21" s="31">
        <f t="shared" ref="BU21:BV21" si="17">SUM(C21,E21,G21,I21,K21,M21,O21,Q21,S21,U21,W21,Y21,AA21,AC21,AE21,AG21,AI21,AK21,AM21,AO21,AQ21,AS21,AU21,AW21,AY21,BA21,BC21,BE21,BG21,BI21,BK21,BM21,BO21,BQ21,BS21)</f>
        <v>0</v>
      </c>
      <c r="BV21" s="32">
        <f t="shared" si="17"/>
        <v>0</v>
      </c>
    </row>
    <row r="22" spans="1:74" ht="12.75" x14ac:dyDescent="0.2">
      <c r="A22" s="139"/>
      <c r="B22" s="30" t="s">
        <v>715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1"/>
      <c r="BT22" s="32"/>
      <c r="BU22" s="31">
        <f t="shared" ref="BU22:BV22" si="18">SUM(C22,E22,G22,I22,K22,M22,O22,Q22,S22,U22,W22,Y22,AA22,AC22,AE22,AG22,AI22,AK22,AM22,AO22,AQ22,AS22,AU22,AW22,AY22,BA22,BC22,BE22,BG22,BI22,BK22,BM22,BO22,BQ22,BS22)</f>
        <v>0</v>
      </c>
      <c r="BV22" s="32">
        <f t="shared" si="18"/>
        <v>0</v>
      </c>
    </row>
    <row r="23" spans="1:74" ht="12.75" x14ac:dyDescent="0.2">
      <c r="A23" s="139"/>
      <c r="B23" s="30" t="s">
        <v>716</v>
      </c>
      <c r="C23" s="63">
        <v>3</v>
      </c>
      <c r="D23" s="32"/>
      <c r="E23" s="63"/>
      <c r="F23" s="32"/>
      <c r="G23" s="63">
        <v>3</v>
      </c>
      <c r="H23" s="32"/>
      <c r="I23" s="63">
        <v>5</v>
      </c>
      <c r="J23" s="32"/>
      <c r="K23" s="63">
        <v>7</v>
      </c>
      <c r="L23" s="32"/>
      <c r="M23" s="63">
        <v>11</v>
      </c>
      <c r="N23" s="32"/>
      <c r="O23" s="63">
        <v>3</v>
      </c>
      <c r="P23" s="32"/>
      <c r="Q23" s="63">
        <v>5</v>
      </c>
      <c r="R23" s="32"/>
      <c r="S23" s="63"/>
      <c r="T23" s="32"/>
      <c r="U23" s="63">
        <v>2</v>
      </c>
      <c r="V23" s="32"/>
      <c r="W23" s="63">
        <v>14</v>
      </c>
      <c r="X23" s="32"/>
      <c r="Y23" s="63">
        <v>21</v>
      </c>
      <c r="Z23" s="32"/>
      <c r="AA23" s="63">
        <v>21</v>
      </c>
      <c r="AB23" s="32"/>
      <c r="AC23" s="63">
        <v>2</v>
      </c>
      <c r="AD23" s="32"/>
      <c r="AE23" s="63">
        <v>9</v>
      </c>
      <c r="AF23" s="32"/>
      <c r="AG23" s="63">
        <v>9</v>
      </c>
      <c r="AH23" s="32"/>
      <c r="AI23" s="63">
        <v>2</v>
      </c>
      <c r="AJ23" s="32"/>
      <c r="AK23" s="63">
        <v>6</v>
      </c>
      <c r="AL23" s="32"/>
      <c r="AM23" s="63">
        <v>11</v>
      </c>
      <c r="AN23" s="32"/>
      <c r="AO23" s="63">
        <v>4</v>
      </c>
      <c r="AP23" s="32"/>
      <c r="AQ23" s="63">
        <v>1</v>
      </c>
      <c r="AR23" s="32"/>
      <c r="AS23" s="63">
        <v>10</v>
      </c>
      <c r="AT23" s="32"/>
      <c r="AU23" s="63">
        <v>10</v>
      </c>
      <c r="AV23" s="32"/>
      <c r="AW23" s="63">
        <v>3</v>
      </c>
      <c r="AX23" s="32"/>
      <c r="AY23" s="63">
        <v>10</v>
      </c>
      <c r="AZ23" s="32"/>
      <c r="BA23" s="63">
        <v>14</v>
      </c>
      <c r="BB23" s="32"/>
      <c r="BC23" s="63">
        <v>3</v>
      </c>
      <c r="BD23" s="32"/>
      <c r="BE23" s="63">
        <v>1</v>
      </c>
      <c r="BF23" s="32"/>
      <c r="BG23" s="63">
        <v>5</v>
      </c>
      <c r="BH23" s="32"/>
      <c r="BI23" s="63">
        <v>10</v>
      </c>
      <c r="BJ23" s="32"/>
      <c r="BK23" s="63">
        <v>5</v>
      </c>
      <c r="BL23" s="32"/>
      <c r="BM23" s="63"/>
      <c r="BN23" s="32"/>
      <c r="BO23" s="63">
        <v>2</v>
      </c>
      <c r="BP23" s="32"/>
      <c r="BQ23" s="63">
        <v>4</v>
      </c>
      <c r="BR23" s="32"/>
      <c r="BS23" s="63">
        <v>4</v>
      </c>
      <c r="BT23" s="64">
        <v>1</v>
      </c>
      <c r="BU23" s="63">
        <f t="shared" ref="BU23:BV23" si="19">SUM(C23,E23,G23,I23,K23,M23,O23,Q23,S23,U23,W23,Y23,AA23,AC23,AE23,AG23,AI23,AK23,AM23,AO23,AQ23,AS23,AU23,AW23,AY23,BA23,BC23,BE23,BG23,BI23,BK23,BM23,BO23,BQ23,BS23)</f>
        <v>220</v>
      </c>
      <c r="BV23" s="64">
        <f t="shared" si="19"/>
        <v>1</v>
      </c>
    </row>
    <row r="24" spans="1:74" ht="12.75" x14ac:dyDescent="0.2">
      <c r="A24" s="139"/>
      <c r="B24" s="30" t="s">
        <v>717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1"/>
      <c r="BT24" s="32"/>
      <c r="BU24" s="31">
        <f t="shared" ref="BU24:BV24" si="20">SUM(C24,E24,G24,I24,K24,M24,O24,Q24,S24,U24,W24,Y24,AA24,AC24,AE24,AG24,AI24,AK24,AM24,AO24,AQ24,AS24,AU24,AW24,AY24,BA24,BC24,BE24,BG24,BI24,BK24,BM24,BO24,BQ24,BS24)</f>
        <v>0</v>
      </c>
      <c r="BV24" s="32">
        <f t="shared" si="20"/>
        <v>0</v>
      </c>
    </row>
    <row r="25" spans="1:74" ht="12.75" x14ac:dyDescent="0.2">
      <c r="A25" s="140"/>
      <c r="B25" s="45" t="s">
        <v>718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/>
      <c r="BF25" s="47"/>
      <c r="BG25" s="46"/>
      <c r="BH25" s="47"/>
      <c r="BI25" s="46"/>
      <c r="BJ25" s="47"/>
      <c r="BK25" s="46"/>
      <c r="BL25" s="47"/>
      <c r="BM25" s="46"/>
      <c r="BN25" s="47"/>
      <c r="BO25" s="46"/>
      <c r="BP25" s="47"/>
      <c r="BQ25" s="46"/>
      <c r="BR25" s="47"/>
      <c r="BS25" s="46"/>
      <c r="BT25" s="47"/>
      <c r="BU25" s="46">
        <f t="shared" ref="BU25:BV25" si="21">SUM(C25,E25,G25,I25,K25,M25,O25,Q25,S25,U25,W25,Y25,AA25,AC25,AE25,AG25,AI25,AK25,AM25,AO25,AQ25,AS25,AU25,AW25,AY25,BA25,BC25,BE25,BG25,BI25,BK25,BM25,BO25,BQ25,BS25)</f>
        <v>0</v>
      </c>
      <c r="BV25" s="47">
        <f t="shared" si="21"/>
        <v>0</v>
      </c>
    </row>
    <row r="26" spans="1:74" ht="12.75" x14ac:dyDescent="0.2">
      <c r="A26" s="141" t="s">
        <v>54</v>
      </c>
      <c r="B26" s="54" t="s">
        <v>719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/>
      <c r="BF26" s="56"/>
      <c r="BG26" s="55"/>
      <c r="BH26" s="56"/>
      <c r="BI26" s="55"/>
      <c r="BJ26" s="56"/>
      <c r="BK26" s="55"/>
      <c r="BL26" s="56"/>
      <c r="BM26" s="55"/>
      <c r="BN26" s="56"/>
      <c r="BO26" s="55"/>
      <c r="BP26" s="56"/>
      <c r="BQ26" s="55"/>
      <c r="BR26" s="56"/>
      <c r="BS26" s="55"/>
      <c r="BT26" s="56"/>
      <c r="BU26" s="55">
        <f t="shared" ref="BU26:BV26" si="22">SUM(C26,E26,G26,I26,K26,M26,O26,Q26,S26,U26,W26,Y26,AA26,AC26,AE26,AG26,AI26,AK26,AM26,AO26,AQ26,AS26,AU26,AW26,AY26,BA26,BC26,BE26,BG26,BI26,BK26,BM26,BO26,BQ26,BS26)</f>
        <v>0</v>
      </c>
      <c r="BV26" s="56">
        <f t="shared" si="22"/>
        <v>0</v>
      </c>
    </row>
    <row r="27" spans="1:74" ht="12.75" x14ac:dyDescent="0.2">
      <c r="A27" s="139"/>
      <c r="B27" s="30" t="s">
        <v>720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1"/>
      <c r="BT27" s="32"/>
      <c r="BU27" s="31">
        <f t="shared" ref="BU27:BV27" si="23">SUM(C27,E27,G27,I27,K27,M27,O27,Q27,S27,U27,W27,Y27,AA27,AC27,AE27,AG27,AI27,AK27,AM27,AO27,AQ27,AS27,AU27,AW27,AY27,BA27,BC27,BE27,BG27,BI27,BK27,BM27,BO27,BQ27,BS27)</f>
        <v>0</v>
      </c>
      <c r="BV27" s="32">
        <f t="shared" si="23"/>
        <v>0</v>
      </c>
    </row>
    <row r="28" spans="1:74" ht="12.75" x14ac:dyDescent="0.2">
      <c r="A28" s="139"/>
      <c r="B28" s="30" t="s">
        <v>721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63">
        <v>1</v>
      </c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63">
        <v>1</v>
      </c>
      <c r="BT28" s="32"/>
      <c r="BU28" s="63">
        <f t="shared" ref="BU28:BV28" si="24">SUM(C28,E28,G28,I28,K28,M28,O28,Q28,S28,U28,W28,Y28,AA28,AC28,AE28,AG28,AI28,AK28,AM28,AO28,AQ28,AS28,AU28,AW28,AY28,BA28,BC28,BE28,BG28,BI28,BK28,BM28,BO28,BQ28,BS28)</f>
        <v>2</v>
      </c>
      <c r="BV28" s="32">
        <f t="shared" si="24"/>
        <v>0</v>
      </c>
    </row>
    <row r="29" spans="1:74" ht="12.75" x14ac:dyDescent="0.2">
      <c r="A29" s="139"/>
      <c r="B29" s="30" t="s">
        <v>722</v>
      </c>
      <c r="C29" s="31"/>
      <c r="D29" s="32"/>
      <c r="E29" s="31"/>
      <c r="F29" s="32"/>
      <c r="G29" s="63">
        <v>1</v>
      </c>
      <c r="H29" s="32"/>
      <c r="I29" s="63">
        <v>2</v>
      </c>
      <c r="J29" s="32"/>
      <c r="K29" s="31"/>
      <c r="L29" s="32"/>
      <c r="M29" s="31"/>
      <c r="N29" s="32"/>
      <c r="O29" s="63">
        <v>1</v>
      </c>
      <c r="P29" s="32"/>
      <c r="Q29" s="63">
        <v>2</v>
      </c>
      <c r="R29" s="32"/>
      <c r="S29" s="31"/>
      <c r="T29" s="32"/>
      <c r="U29" s="63">
        <v>1</v>
      </c>
      <c r="V29" s="32"/>
      <c r="W29" s="31"/>
      <c r="X29" s="32"/>
      <c r="Y29" s="31"/>
      <c r="Z29" s="32"/>
      <c r="AA29" s="63">
        <v>1</v>
      </c>
      <c r="AB29" s="32"/>
      <c r="AC29" s="31"/>
      <c r="AD29" s="32"/>
      <c r="AE29" s="31"/>
      <c r="AF29" s="32"/>
      <c r="AG29" s="63">
        <v>4</v>
      </c>
      <c r="AH29" s="32"/>
      <c r="AI29" s="31"/>
      <c r="AJ29" s="32"/>
      <c r="AK29" s="63">
        <v>1</v>
      </c>
      <c r="AL29" s="32"/>
      <c r="AM29" s="63">
        <v>3</v>
      </c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63">
        <v>1</v>
      </c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63">
        <v>1</v>
      </c>
      <c r="BN29" s="32"/>
      <c r="BO29" s="63">
        <v>1</v>
      </c>
      <c r="BP29" s="32"/>
      <c r="BQ29" s="31"/>
      <c r="BR29" s="32"/>
      <c r="BS29" s="31"/>
      <c r="BT29" s="32"/>
      <c r="BU29" s="31">
        <f t="shared" ref="BU29:BV29" si="25">SUM(C29,E29,G29,I29,K29,M29,O29,Q29,S29,U29,W29,Y29,AA29,AC29,AE29,AG29,AI29,AK29,AM29,AO29,AQ29,AS29,AU29,AW29,AY29,BA29,BC29,BE29,BG29,BI29,BK29,BM29,BO29,BQ29,BS29)</f>
        <v>19</v>
      </c>
      <c r="BV29" s="32">
        <f t="shared" si="25"/>
        <v>0</v>
      </c>
    </row>
    <row r="30" spans="1:74" ht="12.75" x14ac:dyDescent="0.2">
      <c r="A30" s="139"/>
      <c r="B30" s="30" t="s">
        <v>723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1"/>
      <c r="BT30" s="32"/>
      <c r="BU30" s="31">
        <f t="shared" ref="BU30:BV30" si="26">SUM(C30,E30,G30,I30,K30,M30,O30,Q30,S30,U30,W30,Y30,AA30,AC30,AE30,AG30,AI30,AK30,AM30,AO30,AQ30,AS30,AU30,AW30,AY30,BA30,BC30,BE30,BG30,BI30,BK30,BM30,BO30,BQ30,BS30)</f>
        <v>0</v>
      </c>
      <c r="BV30" s="32">
        <f t="shared" si="26"/>
        <v>0</v>
      </c>
    </row>
    <row r="31" spans="1:74" ht="12.75" x14ac:dyDescent="0.2">
      <c r="A31" s="139"/>
      <c r="B31" s="30" t="s">
        <v>724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1"/>
      <c r="BT31" s="32"/>
      <c r="BU31" s="31">
        <f t="shared" ref="BU31:BV31" si="27">SUM(C31,E31,G31,I31,K31,M31,O31,Q31,S31,U31,W31,Y31,AA31,AC31,AE31,AG31,AI31,AK31,AM31,AO31,AQ31,AS31,AU31,AW31,AY31,BA31,BC31,BE31,BG31,BI31,BK31,BM31,BO31,BQ31,BS31)</f>
        <v>0</v>
      </c>
      <c r="BV31" s="32">
        <f t="shared" si="27"/>
        <v>0</v>
      </c>
    </row>
    <row r="32" spans="1:74" ht="12.75" x14ac:dyDescent="0.2">
      <c r="A32" s="139"/>
      <c r="B32" s="30" t="s">
        <v>725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1"/>
      <c r="BT32" s="32"/>
      <c r="BU32" s="31">
        <f t="shared" ref="BU32:BV32" si="28">SUM(C32,E32,G32,I32,K32,M32,O32,Q32,S32,U32,W32,Y32,AA32,AC32,AE32,AG32,AI32,AK32,AM32,AO32,AQ32,AS32,AU32,AW32,AY32,BA32,BC32,BE32,BG32,BI32,BK32,BM32,BO32,BQ32,BS32)</f>
        <v>0</v>
      </c>
      <c r="BV32" s="32">
        <f t="shared" si="28"/>
        <v>0</v>
      </c>
    </row>
    <row r="33" spans="1:74" ht="20.25" customHeight="1" x14ac:dyDescent="0.2">
      <c r="A33" s="140"/>
      <c r="B33" s="45" t="s">
        <v>726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68">
        <v>1</v>
      </c>
      <c r="AB33" s="47"/>
      <c r="AC33" s="46"/>
      <c r="AD33" s="47"/>
      <c r="AE33" s="46"/>
      <c r="AF33" s="47"/>
      <c r="AG33" s="68">
        <v>1</v>
      </c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68">
        <v>1</v>
      </c>
      <c r="AZ33" s="47"/>
      <c r="BA33" s="68">
        <v>1</v>
      </c>
      <c r="BB33" s="47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46"/>
      <c r="BN33" s="47"/>
      <c r="BO33" s="46"/>
      <c r="BP33" s="47"/>
      <c r="BQ33" s="46"/>
      <c r="BR33" s="47"/>
      <c r="BS33" s="46"/>
      <c r="BT33" s="47"/>
      <c r="BU33" s="46">
        <f t="shared" ref="BU33:BV33" si="29">SUM(C33,E33,G33,I33,K33,M33,O33,Q33,S33,U33,W33,Y33,AA33,AC33,AE33,AG33,AI33,AK33,AM33,AO33,AQ33,AS33,AU33,AW33,AY33,BA33,BC33,BE33,BG33,BI33,BK33,BM33,BO33,BQ33,BS33)</f>
        <v>4</v>
      </c>
      <c r="BV33" s="47">
        <f t="shared" si="29"/>
        <v>0</v>
      </c>
    </row>
    <row r="34" spans="1:74" ht="12.75" x14ac:dyDescent="0.2">
      <c r="A34" s="141" t="s">
        <v>63</v>
      </c>
      <c r="B34" s="54" t="s">
        <v>727</v>
      </c>
      <c r="C34" s="55"/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73">
        <v>1</v>
      </c>
      <c r="P34" s="56"/>
      <c r="Q34" s="55"/>
      <c r="R34" s="56"/>
      <c r="S34" s="55"/>
      <c r="T34" s="56"/>
      <c r="U34" s="55"/>
      <c r="V34" s="56"/>
      <c r="W34" s="55"/>
      <c r="X34" s="56"/>
      <c r="Y34" s="73">
        <v>1</v>
      </c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73">
        <v>2</v>
      </c>
      <c r="AT34" s="56"/>
      <c r="AU34" s="55"/>
      <c r="AV34" s="56"/>
      <c r="AW34" s="55"/>
      <c r="AX34" s="56"/>
      <c r="AY34" s="55"/>
      <c r="AZ34" s="56"/>
      <c r="BA34" s="73">
        <v>3</v>
      </c>
      <c r="BB34" s="56"/>
      <c r="BC34" s="55"/>
      <c r="BD34" s="56"/>
      <c r="BE34" s="55"/>
      <c r="BF34" s="56"/>
      <c r="BG34" s="55"/>
      <c r="BH34" s="56"/>
      <c r="BI34" s="55"/>
      <c r="BJ34" s="56"/>
      <c r="BK34" s="55"/>
      <c r="BL34" s="56"/>
      <c r="BM34" s="55"/>
      <c r="BN34" s="56"/>
      <c r="BO34" s="55"/>
      <c r="BP34" s="56"/>
      <c r="BQ34" s="55"/>
      <c r="BR34" s="56"/>
      <c r="BS34" s="55"/>
      <c r="BT34" s="56"/>
      <c r="BU34" s="55">
        <f t="shared" ref="BU34:BV34" si="30">SUM(C34,E34,G34,I34,K34,M34,O34,Q34,S34,U34,W34,Y34,AA34,AC34,AE34,AG34,AI34,AK34,AM34,AO34,AQ34,AS34,AU34,AW34,AY34,BA34,BC34,BE34,BG34,BI34,BK34,BM34,BO34,BQ34,BS34)</f>
        <v>7</v>
      </c>
      <c r="BV34" s="56">
        <f t="shared" si="30"/>
        <v>0</v>
      </c>
    </row>
    <row r="35" spans="1:74" ht="12.75" x14ac:dyDescent="0.2">
      <c r="A35" s="139"/>
      <c r="B35" s="30" t="s">
        <v>728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63">
        <v>1</v>
      </c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63">
        <v>1</v>
      </c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1"/>
      <c r="BT35" s="32"/>
      <c r="BU35" s="31">
        <f t="shared" ref="BU35:BV35" si="31">SUM(C35,E35,G35,I35,K35,M35,O35,Q35,S35,U35,W35,Y35,AA35,AC35,AE35,AG35,AI35,AK35,AM35,AO35,AQ35,AS35,AU35,AW35,AY35,BA35,BC35,BE35,BG35,BI35,BK35,BM35,BO35,BQ35,BS35)</f>
        <v>2</v>
      </c>
      <c r="BV35" s="32">
        <f t="shared" si="31"/>
        <v>0</v>
      </c>
    </row>
    <row r="36" spans="1:74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1"/>
      <c r="BT36" s="32"/>
      <c r="BU36" s="31">
        <f t="shared" ref="BU36:BV36" si="32">SUM(C36,E36,G36,I36,K36,M36,O36,Q36,S36,U36,W36,Y36,AA36,AC36,AE36,AG36,AI36,AK36,AM36,AO36,AQ36,AS36,AU36,AW36,AY36,BA36,BC36,BE36,BG36,BI36,BK36,BM36,BO36,BQ36,BS36)</f>
        <v>0</v>
      </c>
      <c r="BV36" s="32">
        <f t="shared" si="32"/>
        <v>0</v>
      </c>
    </row>
    <row r="37" spans="1:74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1"/>
      <c r="BT37" s="32"/>
      <c r="BU37" s="31">
        <f t="shared" ref="BU37:BV37" si="33">SUM(C37,E37,G37,I37,K37,M37,O37,Q37,S37,U37,W37,Y37,AA37,AC37,AE37,AG37,AI37,AK37,AM37,AO37,AQ37,AS37,AU37,AW37,AY37,BA37,BC37,BE37,BG37,BI37,BK37,BM37,BO37,BQ37,BS37)</f>
        <v>0</v>
      </c>
      <c r="BV37" s="32">
        <f t="shared" si="33"/>
        <v>0</v>
      </c>
    </row>
    <row r="38" spans="1:74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/>
      <c r="BF38" s="32"/>
      <c r="BG38" s="31"/>
      <c r="BH38" s="32"/>
      <c r="BI38" s="31"/>
      <c r="BJ38" s="32"/>
      <c r="BK38" s="31"/>
      <c r="BL38" s="32"/>
      <c r="BM38" s="31"/>
      <c r="BN38" s="32"/>
      <c r="BO38" s="31"/>
      <c r="BP38" s="32"/>
      <c r="BQ38" s="31"/>
      <c r="BR38" s="32"/>
      <c r="BS38" s="31"/>
      <c r="BT38" s="32"/>
      <c r="BU38" s="31">
        <f t="shared" ref="BU38:BV38" si="34">SUM(C38,E38,G38,I38,K38,M38,O38,Q38,S38,U38,W38,Y38,AA38,AC38,AE38,AG38,AI38,AK38,AM38,AO38,AQ38,AS38,AU38,AW38,AY38,BA38,BC38,BE38,BG38,BI38,BK38,BM38,BO38,BQ38,BS38)</f>
        <v>0</v>
      </c>
      <c r="BV38" s="32">
        <f t="shared" si="34"/>
        <v>0</v>
      </c>
    </row>
    <row r="39" spans="1:74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/>
      <c r="BF39" s="32"/>
      <c r="BG39" s="31"/>
      <c r="BH39" s="32"/>
      <c r="BI39" s="31"/>
      <c r="BJ39" s="32"/>
      <c r="BK39" s="31"/>
      <c r="BL39" s="32"/>
      <c r="BM39" s="31"/>
      <c r="BN39" s="32"/>
      <c r="BO39" s="31"/>
      <c r="BP39" s="32"/>
      <c r="BQ39" s="31"/>
      <c r="BR39" s="32"/>
      <c r="BS39" s="31"/>
      <c r="BT39" s="32"/>
      <c r="BU39" s="31">
        <f t="shared" ref="BU39:BV39" si="35">SUM(C39,E39,G39,I39,K39,M39,O39,Q39,S39,U39,W39,Y39,AA39,AC39,AE39,AG39,AI39,AK39,AM39,AO39,AQ39,AS39,AU39,AW39,AY39,BA39,BC39,BE39,BG39,BI39,BK39,BM39,BO39,BQ39,BS39)</f>
        <v>0</v>
      </c>
      <c r="BV39" s="32">
        <f t="shared" si="35"/>
        <v>0</v>
      </c>
    </row>
    <row r="40" spans="1:74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/>
      <c r="BF40" s="32"/>
      <c r="BG40" s="31"/>
      <c r="BH40" s="32"/>
      <c r="BI40" s="31"/>
      <c r="BJ40" s="32"/>
      <c r="BK40" s="31"/>
      <c r="BL40" s="32"/>
      <c r="BM40" s="31"/>
      <c r="BN40" s="32"/>
      <c r="BO40" s="31"/>
      <c r="BP40" s="32"/>
      <c r="BQ40" s="31"/>
      <c r="BR40" s="32"/>
      <c r="BS40" s="31"/>
      <c r="BT40" s="32"/>
      <c r="BU40" s="31">
        <f t="shared" ref="BU40:BV40" si="36">SUM(C40,E40,G40,I40,K40,M40,O40,Q40,S40,U40,W40,Y40,AA40,AC40,AE40,AG40,AI40,AK40,AM40,AO40,AQ40,AS40,AU40,AW40,AY40,BA40,BC40,BE40,BG40,BI40,BK40,BM40,BO40,BQ40,BS40)</f>
        <v>0</v>
      </c>
      <c r="BV40" s="32">
        <f t="shared" si="36"/>
        <v>0</v>
      </c>
    </row>
    <row r="41" spans="1:74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/>
      <c r="BF41" s="32"/>
      <c r="BG41" s="31"/>
      <c r="BH41" s="32"/>
      <c r="BI41" s="31"/>
      <c r="BJ41" s="32"/>
      <c r="BK41" s="31"/>
      <c r="BL41" s="32"/>
      <c r="BM41" s="31"/>
      <c r="BN41" s="32"/>
      <c r="BO41" s="31"/>
      <c r="BP41" s="32"/>
      <c r="BQ41" s="31"/>
      <c r="BR41" s="32"/>
      <c r="BS41" s="31"/>
      <c r="BT41" s="32"/>
      <c r="BU41" s="31">
        <f t="shared" ref="BU41:BV41" si="37">SUM(C41,E41,G41,I41,K41,M41,O41,Q41,S41,U41,W41,Y41,AA41,AC41,AE41,AG41,AI41,AK41,AM41,AO41,AQ41,AS41,AU41,AW41,AY41,BA41,BC41,BE41,BG41,BI41,BK41,BM41,BO41,BQ41,BS41)</f>
        <v>0</v>
      </c>
      <c r="BV41" s="32">
        <f t="shared" si="37"/>
        <v>0</v>
      </c>
    </row>
    <row r="42" spans="1:74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/>
      <c r="BF42" s="32"/>
      <c r="BG42" s="31"/>
      <c r="BH42" s="32"/>
      <c r="BI42" s="31"/>
      <c r="BJ42" s="32"/>
      <c r="BK42" s="31"/>
      <c r="BL42" s="32"/>
      <c r="BM42" s="31"/>
      <c r="BN42" s="32"/>
      <c r="BO42" s="31"/>
      <c r="BP42" s="32"/>
      <c r="BQ42" s="31"/>
      <c r="BR42" s="32"/>
      <c r="BS42" s="31"/>
      <c r="BT42" s="32"/>
      <c r="BU42" s="31">
        <f t="shared" ref="BU42:BV42" si="38">SUM(C42,E42,G42,I42,K42,M42,O42,Q42,S42,U42,W42,Y42,AA42,AC42,AE42,AG42,AI42,AK42,AM42,AO42,AQ42,AS42,AU42,AW42,AY42,BA42,BC42,BE42,BG42,BI42,BK42,BM42,BO42,BQ42,BS42)</f>
        <v>0</v>
      </c>
      <c r="BV42" s="32">
        <f t="shared" si="38"/>
        <v>0</v>
      </c>
    </row>
    <row r="43" spans="1:74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/>
      <c r="BF43" s="32"/>
      <c r="BG43" s="31"/>
      <c r="BH43" s="32"/>
      <c r="BI43" s="31"/>
      <c r="BJ43" s="32"/>
      <c r="BK43" s="31"/>
      <c r="BL43" s="32"/>
      <c r="BM43" s="31"/>
      <c r="BN43" s="32"/>
      <c r="BO43" s="31"/>
      <c r="BP43" s="32"/>
      <c r="BQ43" s="31"/>
      <c r="BR43" s="32"/>
      <c r="BS43" s="31"/>
      <c r="BT43" s="32"/>
      <c r="BU43" s="31">
        <f t="shared" ref="BU43:BV43" si="39">SUM(C43,E43,G43,I43,K43,M43,O43,Q43,S43,U43,W43,Y43,AA43,AC43,AE43,AG43,AI43,AK43,AM43,AO43,AQ43,AS43,AU43,AW43,AY43,BA43,BC43,BE43,BG43,BI43,BK43,BM43,BO43,BQ43,BS43)</f>
        <v>0</v>
      </c>
      <c r="BV43" s="32">
        <f t="shared" si="39"/>
        <v>0</v>
      </c>
    </row>
  </sheetData>
  <mergeCells count="40">
    <mergeCell ref="AQ2:AR2"/>
    <mergeCell ref="AS2:AT2"/>
    <mergeCell ref="AU2:AV2"/>
    <mergeCell ref="A34:A43"/>
    <mergeCell ref="BU2:BV2"/>
    <mergeCell ref="BA2:BB2"/>
    <mergeCell ref="BC2:BD2"/>
    <mergeCell ref="BE2:BF2"/>
    <mergeCell ref="BG2:BH2"/>
    <mergeCell ref="BI2:BJ2"/>
    <mergeCell ref="BK2:BL2"/>
    <mergeCell ref="BM2:BN2"/>
    <mergeCell ref="AW2:AX2"/>
    <mergeCell ref="AY2:AZ2"/>
    <mergeCell ref="BO2:BP2"/>
    <mergeCell ref="BQ2:BR2"/>
    <mergeCell ref="BS2:BT2"/>
    <mergeCell ref="AM2:AN2"/>
    <mergeCell ref="AO2:AP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729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730</v>
      </c>
      <c r="C4" s="19"/>
      <c r="D4" s="20"/>
      <c r="E4" s="19"/>
      <c r="F4" s="20"/>
      <c r="G4" s="19"/>
      <c r="H4" s="20"/>
      <c r="I4" s="19"/>
      <c r="J4" s="20"/>
      <c r="K4" s="118">
        <v>2</v>
      </c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2</v>
      </c>
      <c r="BF4" s="20">
        <f t="shared" si="0"/>
        <v>0</v>
      </c>
    </row>
    <row r="5" spans="1:58" ht="12.75" x14ac:dyDescent="0.2">
      <c r="A5" s="139"/>
      <c r="B5" s="30" t="s">
        <v>731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63">
        <v>1</v>
      </c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1</v>
      </c>
      <c r="BF5" s="32">
        <f t="shared" si="1"/>
        <v>0</v>
      </c>
    </row>
    <row r="6" spans="1:58" ht="12.75" x14ac:dyDescent="0.2">
      <c r="A6" s="139"/>
      <c r="B6" s="30" t="s">
        <v>732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63">
        <v>1</v>
      </c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1</v>
      </c>
      <c r="BF6" s="32">
        <f t="shared" si="2"/>
        <v>0</v>
      </c>
    </row>
    <row r="7" spans="1:58" ht="12.75" x14ac:dyDescent="0.2">
      <c r="A7" s="139"/>
      <c r="B7" s="30" t="s">
        <v>733</v>
      </c>
      <c r="C7" s="63">
        <v>19</v>
      </c>
      <c r="D7" s="32"/>
      <c r="E7" s="63">
        <v>13</v>
      </c>
      <c r="F7" s="32"/>
      <c r="G7" s="63">
        <v>7</v>
      </c>
      <c r="H7" s="32"/>
      <c r="I7" s="63">
        <v>4</v>
      </c>
      <c r="J7" s="64"/>
      <c r="K7" s="63">
        <v>4</v>
      </c>
      <c r="L7" s="32"/>
      <c r="M7" s="63">
        <v>9</v>
      </c>
      <c r="N7" s="32"/>
      <c r="O7" s="63">
        <v>10</v>
      </c>
      <c r="P7" s="32"/>
      <c r="Q7" s="63">
        <v>12</v>
      </c>
      <c r="R7" s="32"/>
      <c r="S7" s="63">
        <v>11</v>
      </c>
      <c r="T7" s="32"/>
      <c r="U7" s="63">
        <v>4</v>
      </c>
      <c r="V7" s="32"/>
      <c r="W7" s="63">
        <v>27</v>
      </c>
      <c r="X7" s="32"/>
      <c r="Y7" s="63">
        <v>4</v>
      </c>
      <c r="Z7" s="32"/>
      <c r="AA7" s="63">
        <v>13</v>
      </c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137</v>
      </c>
      <c r="BF7" s="32">
        <f t="shared" si="3"/>
        <v>0</v>
      </c>
    </row>
    <row r="8" spans="1:58" ht="12.75" x14ac:dyDescent="0.2">
      <c r="A8" s="139"/>
      <c r="B8" s="30" t="s">
        <v>734</v>
      </c>
      <c r="C8" s="63">
        <v>61</v>
      </c>
      <c r="D8" s="32"/>
      <c r="E8" s="63">
        <v>52</v>
      </c>
      <c r="F8" s="32"/>
      <c r="G8" s="63">
        <v>49</v>
      </c>
      <c r="H8" s="32"/>
      <c r="I8" s="63">
        <v>80</v>
      </c>
      <c r="J8" s="64"/>
      <c r="K8" s="63">
        <v>21</v>
      </c>
      <c r="L8" s="32"/>
      <c r="M8" s="63">
        <v>68</v>
      </c>
      <c r="N8" s="32"/>
      <c r="O8" s="63">
        <v>78</v>
      </c>
      <c r="P8" s="32"/>
      <c r="Q8" s="63">
        <v>66</v>
      </c>
      <c r="R8" s="64">
        <v>1</v>
      </c>
      <c r="S8" s="63">
        <v>49</v>
      </c>
      <c r="T8" s="32"/>
      <c r="U8" s="63">
        <v>56</v>
      </c>
      <c r="V8" s="32"/>
      <c r="W8" s="63">
        <v>121</v>
      </c>
      <c r="X8" s="32"/>
      <c r="Y8" s="63">
        <v>63</v>
      </c>
      <c r="Z8" s="32"/>
      <c r="AA8" s="63">
        <v>63</v>
      </c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827</v>
      </c>
      <c r="BF8" s="32">
        <f t="shared" si="4"/>
        <v>1</v>
      </c>
    </row>
    <row r="9" spans="1:58" ht="12.75" x14ac:dyDescent="0.2">
      <c r="A9" s="139"/>
      <c r="B9" s="30" t="s">
        <v>735</v>
      </c>
      <c r="C9" s="63">
        <v>1</v>
      </c>
      <c r="D9" s="32"/>
      <c r="E9" s="63">
        <v>3</v>
      </c>
      <c r="F9" s="32"/>
      <c r="G9" s="63">
        <v>4</v>
      </c>
      <c r="H9" s="32"/>
      <c r="I9" s="63"/>
      <c r="J9" s="32"/>
      <c r="K9" s="31"/>
      <c r="L9" s="32"/>
      <c r="M9" s="63">
        <v>3</v>
      </c>
      <c r="N9" s="32"/>
      <c r="O9" s="63">
        <v>1</v>
      </c>
      <c r="P9" s="32"/>
      <c r="Q9" s="63">
        <v>5</v>
      </c>
      <c r="R9" s="64"/>
      <c r="S9" s="31"/>
      <c r="T9" s="32"/>
      <c r="U9" s="63">
        <v>4</v>
      </c>
      <c r="V9" s="32"/>
      <c r="W9" s="63">
        <v>4</v>
      </c>
      <c r="X9" s="32"/>
      <c r="Y9" s="63">
        <v>3</v>
      </c>
      <c r="Z9" s="32"/>
      <c r="AA9" s="63">
        <v>1</v>
      </c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29</v>
      </c>
      <c r="BF9" s="32">
        <f t="shared" si="5"/>
        <v>0</v>
      </c>
    </row>
    <row r="10" spans="1:58" ht="12.75" x14ac:dyDescent="0.2">
      <c r="A10" s="139"/>
      <c r="B10" s="30" t="s">
        <v>736</v>
      </c>
      <c r="C10" s="63">
        <v>11</v>
      </c>
      <c r="D10" s="32"/>
      <c r="E10" s="63">
        <v>14</v>
      </c>
      <c r="F10" s="32"/>
      <c r="G10" s="63">
        <v>25</v>
      </c>
      <c r="H10" s="32"/>
      <c r="I10" s="63">
        <v>18</v>
      </c>
      <c r="J10" s="64"/>
      <c r="K10" s="63">
        <v>13</v>
      </c>
      <c r="L10" s="32"/>
      <c r="M10" s="63">
        <v>12</v>
      </c>
      <c r="N10" s="32"/>
      <c r="O10" s="63">
        <v>9</v>
      </c>
      <c r="P10" s="32"/>
      <c r="Q10" s="63">
        <v>7</v>
      </c>
      <c r="R10" s="32"/>
      <c r="S10" s="63">
        <v>7</v>
      </c>
      <c r="T10" s="32"/>
      <c r="U10" s="63">
        <v>12</v>
      </c>
      <c r="V10" s="32"/>
      <c r="W10" s="63">
        <v>6</v>
      </c>
      <c r="X10" s="32"/>
      <c r="Y10" s="63">
        <v>18</v>
      </c>
      <c r="Z10" s="32"/>
      <c r="AA10" s="63">
        <v>13</v>
      </c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165</v>
      </c>
      <c r="BF10" s="32">
        <f t="shared" si="6"/>
        <v>0</v>
      </c>
    </row>
    <row r="11" spans="1:58" ht="12.75" x14ac:dyDescent="0.2">
      <c r="A11" s="139"/>
      <c r="B11" s="30" t="s">
        <v>737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0</v>
      </c>
      <c r="BF11" s="32">
        <f t="shared" si="7"/>
        <v>0</v>
      </c>
    </row>
    <row r="12" spans="1:58" ht="12.75" x14ac:dyDescent="0.2">
      <c r="A12" s="139"/>
      <c r="B12" s="30" t="s">
        <v>738</v>
      </c>
      <c r="C12" s="31"/>
      <c r="D12" s="32"/>
      <c r="E12" s="31"/>
      <c r="F12" s="32"/>
      <c r="G12" s="31"/>
      <c r="H12" s="32"/>
      <c r="I12" s="31"/>
      <c r="J12" s="32"/>
      <c r="K12" s="63">
        <v>4</v>
      </c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63">
        <v>2</v>
      </c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6</v>
      </c>
      <c r="BF12" s="32">
        <f t="shared" si="8"/>
        <v>0</v>
      </c>
    </row>
    <row r="13" spans="1:58" ht="12.75" x14ac:dyDescent="0.2">
      <c r="A13" s="139"/>
      <c r="B13" s="30" t="s">
        <v>739</v>
      </c>
      <c r="C13" s="63">
        <v>5</v>
      </c>
      <c r="D13" s="32"/>
      <c r="E13" s="31"/>
      <c r="F13" s="64">
        <v>4</v>
      </c>
      <c r="G13" s="31"/>
      <c r="H13" s="64">
        <v>1</v>
      </c>
      <c r="I13" s="31"/>
      <c r="J13" s="32"/>
      <c r="K13" s="31"/>
      <c r="L13" s="64">
        <v>4</v>
      </c>
      <c r="M13" s="63">
        <v>1</v>
      </c>
      <c r="N13" s="64">
        <v>3</v>
      </c>
      <c r="O13" s="31"/>
      <c r="P13" s="64">
        <v>2</v>
      </c>
      <c r="Q13" s="63">
        <v>3</v>
      </c>
      <c r="R13" s="64">
        <v>4</v>
      </c>
      <c r="S13" s="63">
        <v>2</v>
      </c>
      <c r="T13" s="64">
        <v>3</v>
      </c>
      <c r="U13" s="63">
        <v>8</v>
      </c>
      <c r="V13" s="32"/>
      <c r="W13" s="63">
        <v>4</v>
      </c>
      <c r="X13" s="64">
        <v>9</v>
      </c>
      <c r="Y13" s="63">
        <v>2</v>
      </c>
      <c r="Z13" s="32"/>
      <c r="AA13" s="63">
        <v>4</v>
      </c>
      <c r="AB13" s="64">
        <v>4</v>
      </c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29</v>
      </c>
      <c r="BF13" s="32">
        <f t="shared" si="9"/>
        <v>34</v>
      </c>
    </row>
    <row r="14" spans="1:58" ht="12.75" x14ac:dyDescent="0.2">
      <c r="A14" s="139"/>
      <c r="B14" s="30" t="s">
        <v>740</v>
      </c>
      <c r="C14" s="63"/>
      <c r="D14" s="32"/>
      <c r="E14" s="63"/>
      <c r="F14" s="32"/>
      <c r="G14" s="63"/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>
        <v>2</v>
      </c>
      <c r="V14" s="32"/>
      <c r="W14" s="63"/>
      <c r="X14" s="64">
        <v>1</v>
      </c>
      <c r="Y14" s="63">
        <v>1</v>
      </c>
      <c r="Z14" s="32"/>
      <c r="AA14" s="63">
        <v>1</v>
      </c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4</v>
      </c>
      <c r="BF14" s="32">
        <f t="shared" si="10"/>
        <v>1</v>
      </c>
    </row>
    <row r="15" spans="1:58" ht="12.75" x14ac:dyDescent="0.2">
      <c r="A15" s="139"/>
      <c r="B15" s="30" t="s">
        <v>741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63">
        <v>1</v>
      </c>
      <c r="V15" s="32"/>
      <c r="W15" s="31"/>
      <c r="X15" s="32"/>
      <c r="Y15" s="31"/>
      <c r="Z15" s="32"/>
      <c r="AA15" s="63">
        <v>1</v>
      </c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2</v>
      </c>
      <c r="BF15" s="32">
        <f t="shared" si="11"/>
        <v>0</v>
      </c>
    </row>
    <row r="16" spans="1:58" ht="12.75" x14ac:dyDescent="0.2">
      <c r="A16" s="139"/>
      <c r="B16" s="30" t="s">
        <v>742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0</v>
      </c>
    </row>
    <row r="17" spans="1:58" ht="12.75" x14ac:dyDescent="0.2">
      <c r="A17" s="139"/>
      <c r="B17" s="30" t="s">
        <v>743</v>
      </c>
      <c r="C17" s="63">
        <v>1</v>
      </c>
      <c r="D17" s="32"/>
      <c r="E17" s="31"/>
      <c r="F17" s="32"/>
      <c r="G17" s="63">
        <v>1</v>
      </c>
      <c r="H17" s="32"/>
      <c r="I17" s="31"/>
      <c r="J17" s="32"/>
      <c r="K17" s="63">
        <v>1</v>
      </c>
      <c r="L17" s="32"/>
      <c r="M17" s="63">
        <v>1</v>
      </c>
      <c r="N17" s="32"/>
      <c r="O17" s="63">
        <v>2</v>
      </c>
      <c r="P17" s="32"/>
      <c r="Q17" s="31"/>
      <c r="R17" s="32"/>
      <c r="S17" s="31"/>
      <c r="T17" s="32"/>
      <c r="U17" s="63">
        <v>3</v>
      </c>
      <c r="V17" s="32"/>
      <c r="W17" s="31"/>
      <c r="X17" s="32"/>
      <c r="Y17" s="31"/>
      <c r="Z17" s="32"/>
      <c r="AA17" s="63">
        <v>1</v>
      </c>
      <c r="AB17" s="64">
        <v>2</v>
      </c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10</v>
      </c>
      <c r="BF17" s="32">
        <f t="shared" si="13"/>
        <v>2</v>
      </c>
    </row>
    <row r="18" spans="1:58" ht="12.75" x14ac:dyDescent="0.2">
      <c r="A18" s="139"/>
      <c r="B18" s="30" t="s">
        <v>744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745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746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0</v>
      </c>
      <c r="BF20" s="32">
        <f t="shared" si="16"/>
        <v>0</v>
      </c>
    </row>
    <row r="21" spans="1:58" ht="12.75" x14ac:dyDescent="0.2">
      <c r="A21" s="139"/>
      <c r="B21" s="30" t="s">
        <v>747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748</v>
      </c>
      <c r="C22" s="31"/>
      <c r="D22" s="32"/>
      <c r="E22" s="31"/>
      <c r="F22" s="32"/>
      <c r="G22" s="63">
        <v>1</v>
      </c>
      <c r="H22" s="32"/>
      <c r="I22" s="31"/>
      <c r="J22" s="32"/>
      <c r="K22" s="31"/>
      <c r="L22" s="32"/>
      <c r="M22" s="63">
        <v>1</v>
      </c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2</v>
      </c>
      <c r="BF22" s="32">
        <f t="shared" si="18"/>
        <v>0</v>
      </c>
    </row>
    <row r="23" spans="1:58" ht="12.75" x14ac:dyDescent="0.2">
      <c r="A23" s="139"/>
      <c r="B23" s="30" t="s">
        <v>749</v>
      </c>
      <c r="C23" s="63">
        <v>2</v>
      </c>
      <c r="D23" s="32"/>
      <c r="E23" s="63">
        <v>2</v>
      </c>
      <c r="F23" s="32"/>
      <c r="G23" s="63">
        <v>1</v>
      </c>
      <c r="H23" s="32"/>
      <c r="I23" s="63">
        <v>1</v>
      </c>
      <c r="J23" s="32"/>
      <c r="K23" s="63"/>
      <c r="L23" s="32"/>
      <c r="M23" s="63">
        <v>2</v>
      </c>
      <c r="N23" s="32"/>
      <c r="O23" s="63"/>
      <c r="P23" s="32"/>
      <c r="Q23" s="63">
        <v>1</v>
      </c>
      <c r="R23" s="32"/>
      <c r="S23" s="63">
        <v>2</v>
      </c>
      <c r="T23" s="32"/>
      <c r="U23" s="63">
        <v>4</v>
      </c>
      <c r="V23" s="32"/>
      <c r="W23" s="63"/>
      <c r="X23" s="32"/>
      <c r="Y23" s="63">
        <v>1</v>
      </c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16</v>
      </c>
      <c r="BF23" s="32">
        <f t="shared" si="19"/>
        <v>0</v>
      </c>
    </row>
    <row r="24" spans="1:58" ht="12.75" x14ac:dyDescent="0.2">
      <c r="A24" s="139"/>
      <c r="B24" s="30" t="s">
        <v>750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0</v>
      </c>
      <c r="BF24" s="32">
        <f t="shared" si="20"/>
        <v>0</v>
      </c>
    </row>
    <row r="25" spans="1:58" ht="12.75" x14ac:dyDescent="0.2">
      <c r="A25" s="140"/>
      <c r="B25" s="45" t="s">
        <v>751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752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753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754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755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756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757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0</v>
      </c>
      <c r="BF31" s="32">
        <f t="shared" si="27"/>
        <v>0</v>
      </c>
    </row>
    <row r="32" spans="1:58" ht="12.75" x14ac:dyDescent="0.2">
      <c r="A32" s="139"/>
      <c r="B32" s="30" t="s">
        <v>758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759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204</v>
      </c>
      <c r="C34" s="55"/>
      <c r="D34" s="56"/>
      <c r="E34" s="55"/>
      <c r="F34" s="56"/>
      <c r="G34" s="55"/>
      <c r="H34" s="56"/>
      <c r="I34" s="55"/>
      <c r="J34" s="56"/>
      <c r="K34" s="73">
        <v>1</v>
      </c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1</v>
      </c>
      <c r="BF34" s="56">
        <f t="shared" si="30"/>
        <v>0</v>
      </c>
    </row>
    <row r="35" spans="1:58" ht="12.75" x14ac:dyDescent="0.2">
      <c r="A35" s="139"/>
      <c r="B35" s="30" t="s">
        <v>186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63">
        <v>1</v>
      </c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1</v>
      </c>
      <c r="BF35" s="32">
        <f t="shared" si="31"/>
        <v>0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760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761</v>
      </c>
      <c r="C4" s="19"/>
      <c r="D4" s="20"/>
      <c r="E4" s="19"/>
      <c r="F4" s="20"/>
      <c r="G4" s="118">
        <v>1</v>
      </c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18">
        <v>2</v>
      </c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3</v>
      </c>
      <c r="BF4" s="20">
        <f t="shared" si="0"/>
        <v>0</v>
      </c>
    </row>
    <row r="5" spans="1:58" ht="12.75" x14ac:dyDescent="0.2">
      <c r="A5" s="139"/>
      <c r="B5" s="30" t="s">
        <v>762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0</v>
      </c>
      <c r="BF5" s="32">
        <f t="shared" si="1"/>
        <v>0</v>
      </c>
    </row>
    <row r="6" spans="1:58" ht="12.75" x14ac:dyDescent="0.2">
      <c r="A6" s="139"/>
      <c r="B6" s="30" t="s">
        <v>763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64">
        <v>1</v>
      </c>
      <c r="S6" s="31"/>
      <c r="T6" s="32"/>
      <c r="U6" s="31"/>
      <c r="V6" s="32"/>
      <c r="W6" s="63">
        <v>1</v>
      </c>
      <c r="X6" s="32"/>
      <c r="Y6" s="31"/>
      <c r="Z6" s="32"/>
      <c r="AA6" s="31"/>
      <c r="AB6" s="32"/>
      <c r="AC6" s="63">
        <v>3</v>
      </c>
      <c r="AD6" s="32"/>
      <c r="AE6" s="31"/>
      <c r="AF6" s="32"/>
      <c r="AG6" s="63">
        <v>3</v>
      </c>
      <c r="AH6" s="32"/>
      <c r="AI6" s="31"/>
      <c r="AJ6" s="32"/>
      <c r="AK6" s="31"/>
      <c r="AL6" s="32"/>
      <c r="AM6" s="31"/>
      <c r="AN6" s="32"/>
      <c r="AO6" s="31"/>
      <c r="AP6" s="64">
        <v>1</v>
      </c>
      <c r="AQ6" s="63">
        <v>2</v>
      </c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9</v>
      </c>
      <c r="BF6" s="32">
        <f t="shared" si="2"/>
        <v>2</v>
      </c>
    </row>
    <row r="7" spans="1:58" ht="12.75" x14ac:dyDescent="0.2">
      <c r="A7" s="139"/>
      <c r="B7" s="30" t="s">
        <v>764</v>
      </c>
      <c r="C7" s="63">
        <v>7</v>
      </c>
      <c r="D7" s="32"/>
      <c r="E7" s="63">
        <v>17</v>
      </c>
      <c r="F7" s="32"/>
      <c r="G7" s="63">
        <v>24</v>
      </c>
      <c r="H7" s="32"/>
      <c r="I7" s="63">
        <v>5</v>
      </c>
      <c r="J7" s="32"/>
      <c r="K7" s="63">
        <v>11</v>
      </c>
      <c r="L7" s="32"/>
      <c r="M7" s="63">
        <v>6</v>
      </c>
      <c r="N7" s="32"/>
      <c r="O7" s="63">
        <v>24</v>
      </c>
      <c r="P7" s="32"/>
      <c r="Q7" s="63">
        <v>6</v>
      </c>
      <c r="R7" s="32"/>
      <c r="S7" s="63">
        <v>9</v>
      </c>
      <c r="T7" s="32"/>
      <c r="U7" s="63">
        <v>17</v>
      </c>
      <c r="V7" s="32"/>
      <c r="W7" s="63">
        <v>18</v>
      </c>
      <c r="X7" s="32"/>
      <c r="Y7" s="63">
        <v>3</v>
      </c>
      <c r="Z7" s="32"/>
      <c r="AA7" s="63">
        <v>4</v>
      </c>
      <c r="AB7" s="32"/>
      <c r="AC7" s="63">
        <v>14</v>
      </c>
      <c r="AD7" s="32"/>
      <c r="AE7" s="63">
        <v>5</v>
      </c>
      <c r="AF7" s="32"/>
      <c r="AG7" s="63">
        <v>30</v>
      </c>
      <c r="AH7" s="32"/>
      <c r="AI7" s="63">
        <v>30</v>
      </c>
      <c r="AJ7" s="32"/>
      <c r="AK7" s="63">
        <v>14</v>
      </c>
      <c r="AL7" s="32"/>
      <c r="AM7" s="63">
        <v>13</v>
      </c>
      <c r="AN7" s="32"/>
      <c r="AO7" s="63">
        <v>29</v>
      </c>
      <c r="AP7" s="32"/>
      <c r="AQ7" s="63">
        <v>19</v>
      </c>
      <c r="AR7" s="32"/>
      <c r="AS7" s="63">
        <v>4</v>
      </c>
      <c r="AT7" s="32"/>
      <c r="AU7" s="63">
        <v>36</v>
      </c>
      <c r="AV7" s="32"/>
      <c r="AW7" s="63">
        <v>16</v>
      </c>
      <c r="AX7" s="32"/>
      <c r="AY7" s="63">
        <v>17</v>
      </c>
      <c r="AZ7" s="32"/>
      <c r="BA7" s="63">
        <v>3</v>
      </c>
      <c r="BB7" s="32"/>
      <c r="BC7" s="63"/>
      <c r="BD7" s="32"/>
      <c r="BE7" s="63">
        <f t="shared" ref="BE7:BF7" si="3">SUM(C7,E7,G7,I7,K7,M7,O7,Q7,S7,U7,W7,Y7,AA7,AC7,AE7,AG7,AI7,AK7,AM7,AO7,AQ7,AS7,AU7,AW7,AY7,BA7,BC7)</f>
        <v>381</v>
      </c>
      <c r="BF7" s="32">
        <f t="shared" si="3"/>
        <v>0</v>
      </c>
    </row>
    <row r="8" spans="1:58" ht="12.75" x14ac:dyDescent="0.2">
      <c r="A8" s="139"/>
      <c r="B8" s="30" t="s">
        <v>765</v>
      </c>
      <c r="C8" s="63">
        <v>63</v>
      </c>
      <c r="D8" s="32"/>
      <c r="E8" s="63">
        <v>60</v>
      </c>
      <c r="F8" s="32"/>
      <c r="G8" s="63">
        <v>128</v>
      </c>
      <c r="H8" s="32"/>
      <c r="I8" s="63">
        <v>87</v>
      </c>
      <c r="J8" s="64">
        <v>1</v>
      </c>
      <c r="K8" s="63">
        <v>81</v>
      </c>
      <c r="L8" s="32"/>
      <c r="M8" s="63">
        <v>92</v>
      </c>
      <c r="N8" s="32"/>
      <c r="O8" s="63">
        <v>67</v>
      </c>
      <c r="P8" s="32"/>
      <c r="Q8" s="63">
        <v>79</v>
      </c>
      <c r="R8" s="32"/>
      <c r="S8" s="63">
        <v>54</v>
      </c>
      <c r="T8" s="32"/>
      <c r="U8" s="63">
        <v>64</v>
      </c>
      <c r="V8" s="32"/>
      <c r="W8" s="63">
        <v>54</v>
      </c>
      <c r="X8" s="32"/>
      <c r="Y8" s="63">
        <v>65</v>
      </c>
      <c r="Z8" s="32"/>
      <c r="AA8" s="63">
        <v>82</v>
      </c>
      <c r="AB8" s="32"/>
      <c r="AC8" s="63">
        <v>3</v>
      </c>
      <c r="AD8" s="32"/>
      <c r="AE8" s="63">
        <v>76</v>
      </c>
      <c r="AF8" s="32"/>
      <c r="AG8" s="63">
        <v>65</v>
      </c>
      <c r="AH8" s="64">
        <v>4</v>
      </c>
      <c r="AI8" s="63">
        <v>59</v>
      </c>
      <c r="AJ8" s="32"/>
      <c r="AK8" s="63">
        <v>80</v>
      </c>
      <c r="AL8" s="32"/>
      <c r="AM8" s="63">
        <v>85</v>
      </c>
      <c r="AN8" s="32"/>
      <c r="AO8" s="63">
        <v>65</v>
      </c>
      <c r="AP8" s="32"/>
      <c r="AQ8" s="63">
        <v>79</v>
      </c>
      <c r="AR8" s="64">
        <v>4</v>
      </c>
      <c r="AS8" s="63">
        <v>88</v>
      </c>
      <c r="AT8" s="32"/>
      <c r="AU8" s="63">
        <v>48</v>
      </c>
      <c r="AV8" s="32"/>
      <c r="AW8" s="63">
        <v>70</v>
      </c>
      <c r="AX8" s="32"/>
      <c r="AY8" s="63">
        <v>65</v>
      </c>
      <c r="AZ8" s="32"/>
      <c r="BA8" s="63">
        <v>79</v>
      </c>
      <c r="BB8" s="32"/>
      <c r="BC8" s="63"/>
      <c r="BD8" s="32"/>
      <c r="BE8" s="63">
        <f t="shared" ref="BE8:BF8" si="4">SUM(C8,E8,G8,I8,K8,M8,O8,Q8,S8,U8,W8,Y8,AA8,AC8,AE8,AG8,AI8,AK8,AM8,AO8,AQ8,AS8,AU8,AW8,AY8,BA8,BC8)</f>
        <v>1838</v>
      </c>
      <c r="BF8" s="32">
        <f t="shared" si="4"/>
        <v>9</v>
      </c>
    </row>
    <row r="9" spans="1:58" ht="12.75" x14ac:dyDescent="0.2">
      <c r="A9" s="139"/>
      <c r="B9" s="30" t="s">
        <v>766</v>
      </c>
      <c r="C9" s="63">
        <v>4</v>
      </c>
      <c r="D9" s="32"/>
      <c r="E9" s="31"/>
      <c r="F9" s="32"/>
      <c r="G9" s="63">
        <v>30</v>
      </c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63">
        <v>12</v>
      </c>
      <c r="T9" s="32"/>
      <c r="U9" s="63">
        <v>6</v>
      </c>
      <c r="V9" s="32"/>
      <c r="W9" s="63">
        <v>2</v>
      </c>
      <c r="X9" s="32"/>
      <c r="Y9" s="63">
        <v>18</v>
      </c>
      <c r="Z9" s="32"/>
      <c r="AA9" s="31"/>
      <c r="AB9" s="32"/>
      <c r="AC9" s="31"/>
      <c r="AD9" s="32"/>
      <c r="AE9" s="31"/>
      <c r="AF9" s="32"/>
      <c r="AG9" s="31"/>
      <c r="AH9" s="32"/>
      <c r="AI9" s="63">
        <v>2</v>
      </c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63">
        <v>1</v>
      </c>
      <c r="AV9" s="32"/>
      <c r="AW9" s="63">
        <v>2</v>
      </c>
      <c r="AX9" s="32"/>
      <c r="AY9" s="63">
        <v>3</v>
      </c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80</v>
      </c>
      <c r="BF9" s="32">
        <f t="shared" si="5"/>
        <v>0</v>
      </c>
    </row>
    <row r="10" spans="1:58" ht="12.75" x14ac:dyDescent="0.2">
      <c r="A10" s="139"/>
      <c r="B10" s="30" t="s">
        <v>767</v>
      </c>
      <c r="C10" s="63">
        <v>13</v>
      </c>
      <c r="D10" s="32"/>
      <c r="E10" s="63">
        <v>1</v>
      </c>
      <c r="F10" s="32"/>
      <c r="G10" s="63">
        <v>31</v>
      </c>
      <c r="H10" s="32"/>
      <c r="I10" s="63"/>
      <c r="J10" s="32"/>
      <c r="K10" s="63">
        <v>3</v>
      </c>
      <c r="L10" s="32"/>
      <c r="M10" s="63"/>
      <c r="N10" s="32"/>
      <c r="O10" s="63"/>
      <c r="P10" s="32"/>
      <c r="Q10" s="63"/>
      <c r="R10" s="32"/>
      <c r="S10" s="63">
        <v>10</v>
      </c>
      <c r="T10" s="32"/>
      <c r="U10" s="63"/>
      <c r="V10" s="32"/>
      <c r="W10" s="63">
        <v>11</v>
      </c>
      <c r="X10" s="32"/>
      <c r="Y10" s="63">
        <v>8</v>
      </c>
      <c r="Z10" s="32"/>
      <c r="AA10" s="63">
        <v>8</v>
      </c>
      <c r="AB10" s="32"/>
      <c r="AC10" s="63"/>
      <c r="AD10" s="32"/>
      <c r="AE10" s="63"/>
      <c r="AF10" s="32"/>
      <c r="AG10" s="63"/>
      <c r="AH10" s="32"/>
      <c r="AI10" s="63"/>
      <c r="AJ10" s="32"/>
      <c r="AK10" s="63">
        <v>3</v>
      </c>
      <c r="AL10" s="32"/>
      <c r="AM10" s="63">
        <v>1</v>
      </c>
      <c r="AN10" s="32"/>
      <c r="AO10" s="63">
        <v>5</v>
      </c>
      <c r="AP10" s="32"/>
      <c r="AQ10" s="63"/>
      <c r="AR10" s="32"/>
      <c r="AS10" s="63">
        <v>1</v>
      </c>
      <c r="AT10" s="32"/>
      <c r="AU10" s="63"/>
      <c r="AV10" s="32"/>
      <c r="AW10" s="63">
        <v>2</v>
      </c>
      <c r="AX10" s="32"/>
      <c r="AY10" s="63"/>
      <c r="AZ10" s="32"/>
      <c r="BA10" s="63">
        <v>1</v>
      </c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98</v>
      </c>
      <c r="BF10" s="32">
        <f t="shared" si="6"/>
        <v>0</v>
      </c>
    </row>
    <row r="11" spans="1:58" ht="12.75" x14ac:dyDescent="0.2">
      <c r="A11" s="139"/>
      <c r="B11" s="30" t="s">
        <v>768</v>
      </c>
      <c r="C11" s="31"/>
      <c r="D11" s="32"/>
      <c r="E11" s="63">
        <v>2</v>
      </c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63">
        <v>1</v>
      </c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63">
        <v>3</v>
      </c>
      <c r="AV11" s="32"/>
      <c r="AW11" s="31"/>
      <c r="AX11" s="32"/>
      <c r="AY11" s="63">
        <v>1</v>
      </c>
      <c r="AZ11" s="32"/>
      <c r="BA11" s="63">
        <v>1</v>
      </c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8</v>
      </c>
      <c r="BF11" s="32">
        <f t="shared" si="7"/>
        <v>0</v>
      </c>
    </row>
    <row r="12" spans="1:58" ht="12.75" x14ac:dyDescent="0.2">
      <c r="A12" s="139"/>
      <c r="B12" s="30" t="s">
        <v>769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63">
        <v>3</v>
      </c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63">
        <v>1</v>
      </c>
      <c r="AP12" s="32"/>
      <c r="AQ12" s="63">
        <v>2</v>
      </c>
      <c r="AR12" s="32"/>
      <c r="AS12" s="31"/>
      <c r="AT12" s="32"/>
      <c r="AU12" s="31"/>
      <c r="AV12" s="32"/>
      <c r="AW12" s="63">
        <v>1</v>
      </c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7</v>
      </c>
      <c r="BF12" s="32">
        <f t="shared" si="8"/>
        <v>0</v>
      </c>
    </row>
    <row r="13" spans="1:58" ht="12.75" x14ac:dyDescent="0.2">
      <c r="A13" s="139"/>
      <c r="B13" s="30" t="s">
        <v>770</v>
      </c>
      <c r="C13" s="63">
        <v>3</v>
      </c>
      <c r="D13" s="64">
        <v>1</v>
      </c>
      <c r="E13" s="63">
        <v>11</v>
      </c>
      <c r="F13" s="64">
        <v>5</v>
      </c>
      <c r="G13" s="63">
        <v>6</v>
      </c>
      <c r="H13" s="64">
        <v>4</v>
      </c>
      <c r="I13" s="31"/>
      <c r="J13" s="64">
        <v>6</v>
      </c>
      <c r="K13" s="31"/>
      <c r="L13" s="32"/>
      <c r="M13" s="31"/>
      <c r="N13" s="32"/>
      <c r="O13" s="63">
        <v>2</v>
      </c>
      <c r="P13" s="32"/>
      <c r="Q13" s="63">
        <v>1</v>
      </c>
      <c r="R13" s="32"/>
      <c r="S13" s="63">
        <v>1</v>
      </c>
      <c r="T13" s="64">
        <v>4</v>
      </c>
      <c r="U13" s="31"/>
      <c r="V13" s="64">
        <v>2</v>
      </c>
      <c r="W13" s="63">
        <v>2</v>
      </c>
      <c r="X13" s="64">
        <v>1</v>
      </c>
      <c r="Y13" s="31"/>
      <c r="Z13" s="64">
        <v>1</v>
      </c>
      <c r="AA13" s="31"/>
      <c r="AB13" s="64">
        <v>1</v>
      </c>
      <c r="AC13" s="63">
        <v>4</v>
      </c>
      <c r="AD13" s="64">
        <v>21</v>
      </c>
      <c r="AE13" s="63">
        <v>1</v>
      </c>
      <c r="AF13" s="64">
        <v>2</v>
      </c>
      <c r="AG13" s="63">
        <v>2</v>
      </c>
      <c r="AH13" s="64">
        <v>10</v>
      </c>
      <c r="AI13" s="31"/>
      <c r="AJ13" s="64">
        <v>2</v>
      </c>
      <c r="AK13" s="63">
        <v>2</v>
      </c>
      <c r="AL13" s="32"/>
      <c r="AM13" s="31"/>
      <c r="AN13" s="32"/>
      <c r="AO13" s="63">
        <v>1</v>
      </c>
      <c r="AP13" s="64">
        <v>12</v>
      </c>
      <c r="AQ13" s="63">
        <v>4</v>
      </c>
      <c r="AR13" s="64">
        <v>4</v>
      </c>
      <c r="AS13" s="63">
        <v>3</v>
      </c>
      <c r="AT13" s="64">
        <v>3</v>
      </c>
      <c r="AU13" s="31"/>
      <c r="AV13" s="64">
        <v>6</v>
      </c>
      <c r="AW13" s="63">
        <v>11</v>
      </c>
      <c r="AX13" s="64">
        <v>3</v>
      </c>
      <c r="AY13" s="63">
        <v>2</v>
      </c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56</v>
      </c>
      <c r="BF13" s="32">
        <f t="shared" si="9"/>
        <v>88</v>
      </c>
    </row>
    <row r="14" spans="1:58" ht="12.75" x14ac:dyDescent="0.2">
      <c r="A14" s="139"/>
      <c r="B14" s="30" t="s">
        <v>771</v>
      </c>
      <c r="C14" s="63"/>
      <c r="D14" s="32"/>
      <c r="E14" s="63"/>
      <c r="F14" s="32"/>
      <c r="G14" s="63">
        <v>1</v>
      </c>
      <c r="H14" s="64">
        <v>1</v>
      </c>
      <c r="I14" s="63"/>
      <c r="J14" s="32"/>
      <c r="K14" s="63"/>
      <c r="L14" s="32"/>
      <c r="M14" s="63"/>
      <c r="N14" s="32"/>
      <c r="O14" s="63">
        <v>1</v>
      </c>
      <c r="P14" s="32"/>
      <c r="Q14" s="63"/>
      <c r="R14" s="32"/>
      <c r="S14" s="63">
        <v>1</v>
      </c>
      <c r="T14" s="32"/>
      <c r="U14" s="63"/>
      <c r="V14" s="64">
        <v>1</v>
      </c>
      <c r="W14" s="63"/>
      <c r="X14" s="32"/>
      <c r="Y14" s="63">
        <v>1</v>
      </c>
      <c r="Z14" s="32"/>
      <c r="AA14" s="63">
        <v>1</v>
      </c>
      <c r="AB14" s="32"/>
      <c r="AC14" s="63">
        <v>2</v>
      </c>
      <c r="AD14" s="64">
        <v>5</v>
      </c>
      <c r="AE14" s="63"/>
      <c r="AF14" s="32"/>
      <c r="AG14" s="63"/>
      <c r="AH14" s="64">
        <v>1</v>
      </c>
      <c r="AI14" s="63">
        <v>3</v>
      </c>
      <c r="AJ14" s="32"/>
      <c r="AK14" s="63"/>
      <c r="AL14" s="32"/>
      <c r="AM14" s="63"/>
      <c r="AN14" s="32"/>
      <c r="AO14" s="63"/>
      <c r="AP14" s="32"/>
      <c r="AQ14" s="63">
        <v>2</v>
      </c>
      <c r="AR14" s="32"/>
      <c r="AS14" s="63"/>
      <c r="AT14" s="32"/>
      <c r="AU14" s="63"/>
      <c r="AV14" s="32"/>
      <c r="AW14" s="63"/>
      <c r="AX14" s="32"/>
      <c r="AY14" s="63"/>
      <c r="AZ14" s="32"/>
      <c r="BA14" s="63">
        <v>10</v>
      </c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22</v>
      </c>
      <c r="BF14" s="32">
        <f t="shared" si="10"/>
        <v>8</v>
      </c>
    </row>
    <row r="15" spans="1:58" ht="12.75" x14ac:dyDescent="0.2">
      <c r="A15" s="139"/>
      <c r="B15" s="30" t="s">
        <v>772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63">
        <v>1</v>
      </c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1</v>
      </c>
      <c r="BF15" s="32">
        <f t="shared" si="11"/>
        <v>0</v>
      </c>
    </row>
    <row r="16" spans="1:58" ht="12.75" x14ac:dyDescent="0.2">
      <c r="A16" s="139"/>
      <c r="B16" s="30" t="s">
        <v>773</v>
      </c>
      <c r="C16" s="31"/>
      <c r="D16" s="32"/>
      <c r="E16" s="31"/>
      <c r="F16" s="32"/>
      <c r="G16" s="31"/>
      <c r="H16" s="64">
        <v>1</v>
      </c>
      <c r="I16" s="31"/>
      <c r="J16" s="32"/>
      <c r="K16" s="31"/>
      <c r="L16" s="32"/>
      <c r="M16" s="31"/>
      <c r="N16" s="32"/>
      <c r="O16" s="31"/>
      <c r="P16" s="32"/>
      <c r="Q16" s="63">
        <v>1</v>
      </c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1</v>
      </c>
      <c r="BF16" s="32">
        <f t="shared" si="12"/>
        <v>1</v>
      </c>
    </row>
    <row r="17" spans="1:58" ht="12.75" x14ac:dyDescent="0.2">
      <c r="A17" s="139"/>
      <c r="B17" s="30" t="s">
        <v>774</v>
      </c>
      <c r="C17" s="63">
        <v>1</v>
      </c>
      <c r="D17" s="32"/>
      <c r="E17" s="31"/>
      <c r="F17" s="32"/>
      <c r="G17" s="63">
        <v>3</v>
      </c>
      <c r="H17" s="32"/>
      <c r="I17" s="31"/>
      <c r="J17" s="32"/>
      <c r="K17" s="63">
        <v>3</v>
      </c>
      <c r="L17" s="32"/>
      <c r="M17" s="63">
        <v>2</v>
      </c>
      <c r="N17" s="32"/>
      <c r="O17" s="31"/>
      <c r="P17" s="32"/>
      <c r="Q17" s="63">
        <v>1</v>
      </c>
      <c r="R17" s="32"/>
      <c r="S17" s="63">
        <v>2</v>
      </c>
      <c r="T17" s="32"/>
      <c r="U17" s="31"/>
      <c r="V17" s="32"/>
      <c r="W17" s="63">
        <v>4</v>
      </c>
      <c r="X17" s="64">
        <v>1</v>
      </c>
      <c r="Y17" s="31"/>
      <c r="Z17" s="32"/>
      <c r="AA17" s="63">
        <v>3</v>
      </c>
      <c r="AB17" s="32"/>
      <c r="AC17" s="63">
        <v>1</v>
      </c>
      <c r="AD17" s="64">
        <v>1</v>
      </c>
      <c r="AE17" s="63">
        <v>1</v>
      </c>
      <c r="AF17" s="32"/>
      <c r="AG17" s="31"/>
      <c r="AH17" s="32"/>
      <c r="AI17" s="63">
        <v>1</v>
      </c>
      <c r="AJ17" s="32"/>
      <c r="AK17" s="31"/>
      <c r="AL17" s="32"/>
      <c r="AM17" s="63">
        <v>1</v>
      </c>
      <c r="AN17" s="32"/>
      <c r="AO17" s="31"/>
      <c r="AP17" s="32"/>
      <c r="AQ17" s="31"/>
      <c r="AR17" s="32"/>
      <c r="AS17" s="63">
        <v>3</v>
      </c>
      <c r="AT17" s="32"/>
      <c r="AU17" s="63">
        <v>2</v>
      </c>
      <c r="AV17" s="32"/>
      <c r="AW17" s="63">
        <v>2</v>
      </c>
      <c r="AX17" s="32"/>
      <c r="AY17" s="63">
        <v>1</v>
      </c>
      <c r="AZ17" s="64">
        <v>1</v>
      </c>
      <c r="BA17" s="63">
        <v>7</v>
      </c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38</v>
      </c>
      <c r="BF17" s="32">
        <f t="shared" si="13"/>
        <v>3</v>
      </c>
    </row>
    <row r="18" spans="1:58" ht="12.75" x14ac:dyDescent="0.2">
      <c r="A18" s="139"/>
      <c r="B18" s="30" t="s">
        <v>775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776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63">
        <v>1</v>
      </c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1</v>
      </c>
      <c r="BF19" s="32">
        <f t="shared" si="15"/>
        <v>0</v>
      </c>
    </row>
    <row r="20" spans="1:58" ht="12.75" x14ac:dyDescent="0.2">
      <c r="A20" s="139"/>
      <c r="B20" s="30" t="s">
        <v>777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63">
        <v>1</v>
      </c>
      <c r="P20" s="32"/>
      <c r="Q20" s="31"/>
      <c r="R20" s="32"/>
      <c r="S20" s="31"/>
      <c r="T20" s="32"/>
      <c r="U20" s="31"/>
      <c r="V20" s="32"/>
      <c r="W20" s="31"/>
      <c r="X20" s="64">
        <v>1</v>
      </c>
      <c r="Y20" s="31"/>
      <c r="Z20" s="32"/>
      <c r="AA20" s="31"/>
      <c r="AB20" s="32"/>
      <c r="AC20" s="31"/>
      <c r="AD20" s="32"/>
      <c r="AE20" s="63">
        <v>1</v>
      </c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63">
        <v>1</v>
      </c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3</v>
      </c>
      <c r="BF20" s="32">
        <f t="shared" si="16"/>
        <v>1</v>
      </c>
    </row>
    <row r="21" spans="1:58" ht="12.75" x14ac:dyDescent="0.2">
      <c r="A21" s="139"/>
      <c r="B21" s="30" t="s">
        <v>778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779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63">
        <v>1</v>
      </c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1</v>
      </c>
      <c r="BF22" s="32">
        <f t="shared" si="18"/>
        <v>0</v>
      </c>
    </row>
    <row r="23" spans="1:58" ht="12.75" x14ac:dyDescent="0.2">
      <c r="A23" s="139"/>
      <c r="B23" s="30" t="s">
        <v>780</v>
      </c>
      <c r="C23" s="63">
        <v>2</v>
      </c>
      <c r="D23" s="32"/>
      <c r="E23" s="63">
        <v>2</v>
      </c>
      <c r="F23" s="32"/>
      <c r="G23" s="63">
        <v>3</v>
      </c>
      <c r="H23" s="32"/>
      <c r="I23" s="63">
        <v>1</v>
      </c>
      <c r="J23" s="32"/>
      <c r="K23" s="63"/>
      <c r="L23" s="32"/>
      <c r="M23" s="63"/>
      <c r="N23" s="32"/>
      <c r="O23" s="63">
        <v>2</v>
      </c>
      <c r="P23" s="32"/>
      <c r="Q23" s="63"/>
      <c r="R23" s="32"/>
      <c r="S23" s="63">
        <v>1</v>
      </c>
      <c r="T23" s="32"/>
      <c r="U23" s="63"/>
      <c r="V23" s="32"/>
      <c r="W23" s="63">
        <v>2</v>
      </c>
      <c r="X23" s="32"/>
      <c r="Y23" s="63">
        <v>2</v>
      </c>
      <c r="Z23" s="32"/>
      <c r="AA23" s="63">
        <v>1</v>
      </c>
      <c r="AB23" s="32"/>
      <c r="AC23" s="63"/>
      <c r="AD23" s="32"/>
      <c r="AE23" s="63"/>
      <c r="AF23" s="32"/>
      <c r="AG23" s="63"/>
      <c r="AH23" s="32"/>
      <c r="AI23" s="63">
        <v>1</v>
      </c>
      <c r="AJ23" s="32"/>
      <c r="AK23" s="63">
        <v>1</v>
      </c>
      <c r="AL23" s="32"/>
      <c r="AM23" s="63"/>
      <c r="AN23" s="32"/>
      <c r="AO23" s="63"/>
      <c r="AP23" s="32"/>
      <c r="AQ23" s="63">
        <v>2</v>
      </c>
      <c r="AR23" s="32"/>
      <c r="AS23" s="63"/>
      <c r="AT23" s="32"/>
      <c r="AU23" s="63">
        <v>2</v>
      </c>
      <c r="AV23" s="32"/>
      <c r="AW23" s="63">
        <v>2</v>
      </c>
      <c r="AX23" s="32"/>
      <c r="AY23" s="63">
        <v>1</v>
      </c>
      <c r="AZ23" s="32"/>
      <c r="BA23" s="63">
        <v>1</v>
      </c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26</v>
      </c>
      <c r="BF23" s="32">
        <f t="shared" si="19"/>
        <v>0</v>
      </c>
    </row>
    <row r="24" spans="1:58" ht="12.75" x14ac:dyDescent="0.2">
      <c r="A24" s="139"/>
      <c r="B24" s="30" t="s">
        <v>781</v>
      </c>
      <c r="C24" s="31"/>
      <c r="D24" s="32"/>
      <c r="E24" s="31"/>
      <c r="F24" s="32"/>
      <c r="G24" s="63">
        <v>1</v>
      </c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1</v>
      </c>
      <c r="BF24" s="32">
        <f t="shared" si="20"/>
        <v>0</v>
      </c>
    </row>
    <row r="25" spans="1:58" ht="12.75" x14ac:dyDescent="0.2">
      <c r="A25" s="140"/>
      <c r="B25" s="45" t="s">
        <v>782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783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784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63">
        <v>3</v>
      </c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3</v>
      </c>
      <c r="BF27" s="32">
        <f t="shared" si="23"/>
        <v>0</v>
      </c>
    </row>
    <row r="28" spans="1:58" ht="12.75" x14ac:dyDescent="0.2">
      <c r="A28" s="139"/>
      <c r="B28" s="30" t="s">
        <v>785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63">
        <v>5</v>
      </c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63">
        <v>3</v>
      </c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8</v>
      </c>
      <c r="BF28" s="32">
        <f t="shared" si="24"/>
        <v>0</v>
      </c>
    </row>
    <row r="29" spans="1:58" ht="12.75" x14ac:dyDescent="0.2">
      <c r="A29" s="139"/>
      <c r="B29" s="30" t="s">
        <v>786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63">
        <v>4</v>
      </c>
      <c r="AJ29" s="32"/>
      <c r="AK29" s="31"/>
      <c r="AL29" s="32"/>
      <c r="AM29" s="31"/>
      <c r="AN29" s="32"/>
      <c r="AO29" s="31"/>
      <c r="AP29" s="32"/>
      <c r="AQ29" s="63">
        <v>1</v>
      </c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5</v>
      </c>
      <c r="BF29" s="32">
        <f t="shared" si="25"/>
        <v>0</v>
      </c>
    </row>
    <row r="30" spans="1:58" ht="12.75" x14ac:dyDescent="0.2">
      <c r="A30" s="139"/>
      <c r="B30" s="30" t="s">
        <v>787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788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63">
        <v>2</v>
      </c>
      <c r="AD31" s="32"/>
      <c r="AE31" s="63">
        <v>1</v>
      </c>
      <c r="AF31" s="32"/>
      <c r="AG31" s="31"/>
      <c r="AH31" s="32"/>
      <c r="AI31" s="31"/>
      <c r="AJ31" s="32"/>
      <c r="AK31" s="31"/>
      <c r="AL31" s="32"/>
      <c r="AM31" s="31"/>
      <c r="AN31" s="32"/>
      <c r="AO31" s="63">
        <v>1</v>
      </c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4</v>
      </c>
      <c r="BF31" s="32">
        <f t="shared" si="27"/>
        <v>0</v>
      </c>
    </row>
    <row r="32" spans="1:58" ht="12.75" x14ac:dyDescent="0.2">
      <c r="A32" s="139"/>
      <c r="B32" s="30" t="s">
        <v>789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790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68">
        <v>1</v>
      </c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1</v>
      </c>
      <c r="BF33" s="47">
        <f t="shared" si="29"/>
        <v>0</v>
      </c>
    </row>
    <row r="34" spans="1:58" ht="12.75" x14ac:dyDescent="0.2">
      <c r="A34" s="141" t="s">
        <v>63</v>
      </c>
      <c r="B34" s="54" t="s">
        <v>791</v>
      </c>
      <c r="C34" s="55"/>
      <c r="D34" s="56"/>
      <c r="E34" s="73">
        <v>1</v>
      </c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1</v>
      </c>
      <c r="BF34" s="56">
        <f t="shared" si="30"/>
        <v>0</v>
      </c>
    </row>
    <row r="35" spans="1:58" ht="12.75" x14ac:dyDescent="0.2">
      <c r="A35" s="139"/>
      <c r="B35" s="30" t="s">
        <v>520</v>
      </c>
      <c r="C35" s="31"/>
      <c r="D35" s="32"/>
      <c r="E35" s="31"/>
      <c r="F35" s="32"/>
      <c r="G35" s="31"/>
      <c r="H35" s="32"/>
      <c r="I35" s="31"/>
      <c r="J35" s="32"/>
      <c r="K35" s="63">
        <v>2</v>
      </c>
      <c r="L35" s="32"/>
      <c r="M35" s="63">
        <v>1</v>
      </c>
      <c r="N35" s="32"/>
      <c r="O35" s="63">
        <v>1</v>
      </c>
      <c r="P35" s="32"/>
      <c r="Q35" s="31"/>
      <c r="R35" s="32"/>
      <c r="S35" s="31"/>
      <c r="T35" s="32"/>
      <c r="U35" s="31"/>
      <c r="V35" s="32"/>
      <c r="W35" s="63">
        <v>3</v>
      </c>
      <c r="X35" s="32"/>
      <c r="Y35" s="63">
        <v>2</v>
      </c>
      <c r="Z35" s="32"/>
      <c r="AA35" s="63">
        <v>1</v>
      </c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63">
        <v>2</v>
      </c>
      <c r="AX35" s="32"/>
      <c r="AY35" s="31"/>
      <c r="AZ35" s="32"/>
      <c r="BA35" s="63">
        <v>2</v>
      </c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14</v>
      </c>
      <c r="BF35" s="32">
        <f t="shared" si="31"/>
        <v>0</v>
      </c>
    </row>
    <row r="36" spans="1:58" ht="12.75" x14ac:dyDescent="0.2">
      <c r="A36" s="139"/>
      <c r="B36" s="30" t="s">
        <v>792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63">
        <v>1</v>
      </c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1</v>
      </c>
      <c r="BF36" s="32">
        <f t="shared" si="32"/>
        <v>0</v>
      </c>
    </row>
    <row r="37" spans="1:58" ht="12.75" x14ac:dyDescent="0.2">
      <c r="A37" s="139"/>
      <c r="B37" s="30" t="s">
        <v>793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63">
        <v>1</v>
      </c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1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794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795</v>
      </c>
      <c r="C4" s="19"/>
      <c r="D4" s="20"/>
      <c r="E4" s="118">
        <v>2</v>
      </c>
      <c r="F4" s="20"/>
      <c r="G4" s="19"/>
      <c r="H4" s="20"/>
      <c r="I4" s="118">
        <v>1</v>
      </c>
      <c r="J4" s="20"/>
      <c r="K4" s="19"/>
      <c r="L4" s="20"/>
      <c r="M4" s="118">
        <v>1</v>
      </c>
      <c r="N4" s="20"/>
      <c r="O4" s="118">
        <v>1</v>
      </c>
      <c r="P4" s="20"/>
      <c r="Q4" s="118">
        <v>1</v>
      </c>
      <c r="R4" s="20"/>
      <c r="S4" s="19"/>
      <c r="T4" s="20"/>
      <c r="U4" s="19"/>
      <c r="V4" s="20"/>
      <c r="W4" s="19"/>
      <c r="X4" s="20"/>
      <c r="Y4" s="19"/>
      <c r="Z4" s="20"/>
      <c r="AA4" s="118">
        <v>1</v>
      </c>
      <c r="AB4" s="20"/>
      <c r="AC4" s="19"/>
      <c r="AD4" s="20"/>
      <c r="AE4" s="19"/>
      <c r="AF4" s="20"/>
      <c r="AG4" s="19"/>
      <c r="AH4" s="20"/>
      <c r="AI4" s="19"/>
      <c r="AJ4" s="20"/>
      <c r="AK4" s="118">
        <v>2</v>
      </c>
      <c r="AL4" s="20"/>
      <c r="AM4" s="118">
        <v>1</v>
      </c>
      <c r="AN4" s="20"/>
      <c r="AO4" s="118">
        <v>1</v>
      </c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11</v>
      </c>
      <c r="BF4" s="20">
        <f t="shared" si="0"/>
        <v>0</v>
      </c>
    </row>
    <row r="5" spans="1:58" ht="12.75" x14ac:dyDescent="0.2">
      <c r="A5" s="139"/>
      <c r="B5" s="30" t="s">
        <v>796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63">
        <v>1</v>
      </c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1</v>
      </c>
      <c r="BF5" s="32">
        <f t="shared" si="1"/>
        <v>0</v>
      </c>
    </row>
    <row r="6" spans="1:58" ht="12.75" x14ac:dyDescent="0.2">
      <c r="A6" s="139"/>
      <c r="B6" s="30" t="s">
        <v>797</v>
      </c>
      <c r="C6" s="63">
        <v>3</v>
      </c>
      <c r="D6" s="64">
        <v>17</v>
      </c>
      <c r="E6" s="31"/>
      <c r="F6" s="64">
        <v>2</v>
      </c>
      <c r="G6" s="31"/>
      <c r="H6" s="32"/>
      <c r="I6" s="63">
        <v>1</v>
      </c>
      <c r="J6" s="64">
        <v>7</v>
      </c>
      <c r="K6" s="31"/>
      <c r="L6" s="64">
        <v>26</v>
      </c>
      <c r="M6" s="31"/>
      <c r="N6" s="32"/>
      <c r="O6" s="31"/>
      <c r="P6" s="32"/>
      <c r="Q6" s="31"/>
      <c r="R6" s="64">
        <v>1</v>
      </c>
      <c r="S6" s="63">
        <v>1</v>
      </c>
      <c r="T6" s="32"/>
      <c r="U6" s="63">
        <v>2</v>
      </c>
      <c r="V6" s="32"/>
      <c r="W6" s="31"/>
      <c r="X6" s="64">
        <v>1</v>
      </c>
      <c r="Y6" s="63">
        <v>1</v>
      </c>
      <c r="Z6" s="64">
        <v>5</v>
      </c>
      <c r="AA6" s="63">
        <v>2</v>
      </c>
      <c r="AB6" s="64">
        <v>7</v>
      </c>
      <c r="AC6" s="63">
        <v>5</v>
      </c>
      <c r="AD6" s="64">
        <v>6</v>
      </c>
      <c r="AE6" s="31"/>
      <c r="AF6" s="64">
        <v>2</v>
      </c>
      <c r="AG6" s="31"/>
      <c r="AH6" s="64">
        <v>14</v>
      </c>
      <c r="AI6" s="31"/>
      <c r="AJ6" s="64">
        <v>1</v>
      </c>
      <c r="AK6" s="31"/>
      <c r="AL6" s="32"/>
      <c r="AM6" s="31"/>
      <c r="AN6" s="32"/>
      <c r="AO6" s="31"/>
      <c r="AP6" s="64">
        <v>2</v>
      </c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15</v>
      </c>
      <c r="BF6" s="32">
        <f t="shared" si="2"/>
        <v>91</v>
      </c>
    </row>
    <row r="7" spans="1:58" ht="12.75" x14ac:dyDescent="0.2">
      <c r="A7" s="139"/>
      <c r="B7" s="30" t="s">
        <v>798</v>
      </c>
      <c r="C7" s="63">
        <v>41</v>
      </c>
      <c r="D7" s="32"/>
      <c r="E7" s="63">
        <v>24</v>
      </c>
      <c r="F7" s="32"/>
      <c r="G7" s="63">
        <v>1</v>
      </c>
      <c r="H7" s="32"/>
      <c r="I7" s="63">
        <v>20</v>
      </c>
      <c r="J7" s="32"/>
      <c r="K7" s="63">
        <v>9</v>
      </c>
      <c r="L7" s="32"/>
      <c r="M7" s="63">
        <v>5</v>
      </c>
      <c r="N7" s="32"/>
      <c r="O7" s="63">
        <v>20</v>
      </c>
      <c r="P7" s="32"/>
      <c r="Q7" s="63">
        <v>14</v>
      </c>
      <c r="R7" s="32"/>
      <c r="S7" s="63"/>
      <c r="T7" s="32"/>
      <c r="U7" s="63">
        <v>9</v>
      </c>
      <c r="V7" s="32"/>
      <c r="W7" s="63">
        <v>3</v>
      </c>
      <c r="X7" s="32"/>
      <c r="Y7" s="63">
        <v>37</v>
      </c>
      <c r="Z7" s="32"/>
      <c r="AA7" s="63">
        <v>39</v>
      </c>
      <c r="AB7" s="32"/>
      <c r="AC7" s="63">
        <v>25</v>
      </c>
      <c r="AD7" s="32"/>
      <c r="AE7" s="63">
        <v>11</v>
      </c>
      <c r="AF7" s="32"/>
      <c r="AG7" s="63">
        <v>16</v>
      </c>
      <c r="AH7" s="32"/>
      <c r="AI7" s="63"/>
      <c r="AJ7" s="32"/>
      <c r="AK7" s="63">
        <v>11</v>
      </c>
      <c r="AL7" s="32"/>
      <c r="AM7" s="63"/>
      <c r="AN7" s="32"/>
      <c r="AO7" s="63">
        <v>52</v>
      </c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337</v>
      </c>
      <c r="BF7" s="32">
        <f t="shared" si="3"/>
        <v>0</v>
      </c>
    </row>
    <row r="8" spans="1:58" ht="12.75" x14ac:dyDescent="0.2">
      <c r="A8" s="139"/>
      <c r="B8" s="30" t="s">
        <v>799</v>
      </c>
      <c r="C8" s="63">
        <v>133</v>
      </c>
      <c r="D8" s="64">
        <v>30</v>
      </c>
      <c r="E8" s="63">
        <v>119</v>
      </c>
      <c r="F8" s="64">
        <v>22</v>
      </c>
      <c r="G8" s="63">
        <v>22</v>
      </c>
      <c r="H8" s="32"/>
      <c r="I8" s="63">
        <v>85</v>
      </c>
      <c r="J8" s="32"/>
      <c r="K8" s="63">
        <v>41</v>
      </c>
      <c r="L8" s="32"/>
      <c r="M8" s="63">
        <v>24</v>
      </c>
      <c r="N8" s="32"/>
      <c r="O8" s="63">
        <v>28</v>
      </c>
      <c r="P8" s="64">
        <v>16</v>
      </c>
      <c r="Q8" s="63">
        <v>6</v>
      </c>
      <c r="R8" s="32"/>
      <c r="S8" s="63">
        <v>40</v>
      </c>
      <c r="T8" s="64">
        <v>23</v>
      </c>
      <c r="U8" s="63">
        <v>81</v>
      </c>
      <c r="V8" s="64">
        <v>55</v>
      </c>
      <c r="W8" s="63">
        <v>16</v>
      </c>
      <c r="X8" s="64">
        <v>26</v>
      </c>
      <c r="Y8" s="63">
        <v>61</v>
      </c>
      <c r="Z8" s="64">
        <v>3</v>
      </c>
      <c r="AA8" s="63">
        <v>120</v>
      </c>
      <c r="AB8" s="64">
        <v>29</v>
      </c>
      <c r="AC8" s="63">
        <v>157</v>
      </c>
      <c r="AD8" s="64">
        <v>5</v>
      </c>
      <c r="AE8" s="63">
        <v>59</v>
      </c>
      <c r="AF8" s="32"/>
      <c r="AG8" s="63">
        <v>125</v>
      </c>
      <c r="AH8" s="32"/>
      <c r="AI8" s="63">
        <v>4</v>
      </c>
      <c r="AJ8" s="32"/>
      <c r="AK8" s="63">
        <v>18</v>
      </c>
      <c r="AL8" s="32"/>
      <c r="AM8" s="63"/>
      <c r="AN8" s="32"/>
      <c r="AO8" s="63">
        <v>12</v>
      </c>
      <c r="AP8" s="64">
        <v>1</v>
      </c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1151</v>
      </c>
      <c r="BF8" s="32">
        <f t="shared" si="4"/>
        <v>210</v>
      </c>
    </row>
    <row r="9" spans="1:58" ht="12.75" x14ac:dyDescent="0.2">
      <c r="A9" s="139"/>
      <c r="B9" s="30" t="s">
        <v>800</v>
      </c>
      <c r="C9" s="63">
        <v>18</v>
      </c>
      <c r="D9" s="32"/>
      <c r="E9" s="31"/>
      <c r="F9" s="32"/>
      <c r="G9" s="63">
        <v>2</v>
      </c>
      <c r="H9" s="32"/>
      <c r="I9" s="63">
        <v>10</v>
      </c>
      <c r="J9" s="32"/>
      <c r="K9" s="63">
        <v>6</v>
      </c>
      <c r="L9" s="32"/>
      <c r="M9" s="63">
        <v>16</v>
      </c>
      <c r="N9" s="32"/>
      <c r="O9" s="63">
        <v>8</v>
      </c>
      <c r="P9" s="32"/>
      <c r="Q9" s="63">
        <v>20</v>
      </c>
      <c r="R9" s="32"/>
      <c r="S9" s="31"/>
      <c r="T9" s="32"/>
      <c r="U9" s="63">
        <v>2</v>
      </c>
      <c r="V9" s="32"/>
      <c r="W9" s="31"/>
      <c r="X9" s="32"/>
      <c r="Y9" s="63">
        <v>45</v>
      </c>
      <c r="Z9" s="32"/>
      <c r="AA9" s="63">
        <v>18</v>
      </c>
      <c r="AB9" s="32"/>
      <c r="AC9" s="63">
        <v>4</v>
      </c>
      <c r="AD9" s="32"/>
      <c r="AE9" s="63">
        <v>4</v>
      </c>
      <c r="AF9" s="32"/>
      <c r="AG9" s="63">
        <v>9</v>
      </c>
      <c r="AH9" s="32"/>
      <c r="AI9" s="63">
        <v>1</v>
      </c>
      <c r="AJ9" s="32"/>
      <c r="AK9" s="63">
        <v>5</v>
      </c>
      <c r="AL9" s="32"/>
      <c r="AM9" s="63">
        <v>24</v>
      </c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192</v>
      </c>
      <c r="BF9" s="32">
        <f t="shared" si="5"/>
        <v>0</v>
      </c>
    </row>
    <row r="10" spans="1:58" ht="12.75" x14ac:dyDescent="0.2">
      <c r="A10" s="139"/>
      <c r="B10" s="30" t="s">
        <v>801</v>
      </c>
      <c r="C10" s="63">
        <v>27</v>
      </c>
      <c r="D10" s="32"/>
      <c r="E10" s="63">
        <v>7</v>
      </c>
      <c r="F10" s="32"/>
      <c r="G10" s="63">
        <v>83</v>
      </c>
      <c r="H10" s="32"/>
      <c r="I10" s="63">
        <v>24</v>
      </c>
      <c r="J10" s="32"/>
      <c r="K10" s="63">
        <v>13</v>
      </c>
      <c r="L10" s="32"/>
      <c r="M10" s="63">
        <v>11</v>
      </c>
      <c r="N10" s="32"/>
      <c r="O10" s="63">
        <v>4</v>
      </c>
      <c r="P10" s="32"/>
      <c r="Q10" s="63">
        <v>2</v>
      </c>
      <c r="R10" s="32"/>
      <c r="S10" s="63">
        <v>1</v>
      </c>
      <c r="T10" s="32"/>
      <c r="U10" s="63">
        <v>19</v>
      </c>
      <c r="V10" s="32"/>
      <c r="W10" s="63">
        <v>1</v>
      </c>
      <c r="X10" s="32"/>
      <c r="Y10" s="63">
        <v>17</v>
      </c>
      <c r="Z10" s="32"/>
      <c r="AA10" s="63">
        <v>35</v>
      </c>
      <c r="AB10" s="32"/>
      <c r="AC10" s="63">
        <v>108</v>
      </c>
      <c r="AD10" s="32"/>
      <c r="AE10" s="63">
        <v>21</v>
      </c>
      <c r="AF10" s="32"/>
      <c r="AG10" s="63">
        <v>50</v>
      </c>
      <c r="AH10" s="32"/>
      <c r="AI10" s="63">
        <v>10</v>
      </c>
      <c r="AJ10" s="32"/>
      <c r="AK10" s="63">
        <v>52</v>
      </c>
      <c r="AL10" s="32"/>
      <c r="AM10" s="63">
        <v>27</v>
      </c>
      <c r="AN10" s="32"/>
      <c r="AO10" s="63">
        <v>32</v>
      </c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544</v>
      </c>
      <c r="BF10" s="32">
        <f t="shared" si="6"/>
        <v>0</v>
      </c>
    </row>
    <row r="11" spans="1:58" ht="12.75" x14ac:dyDescent="0.2">
      <c r="A11" s="139"/>
      <c r="B11" s="30" t="s">
        <v>802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0</v>
      </c>
      <c r="BF11" s="32">
        <f t="shared" si="7"/>
        <v>0</v>
      </c>
    </row>
    <row r="12" spans="1:58" ht="12.75" x14ac:dyDescent="0.2">
      <c r="A12" s="139"/>
      <c r="B12" s="30" t="s">
        <v>803</v>
      </c>
      <c r="C12" s="31"/>
      <c r="D12" s="32"/>
      <c r="E12" s="63">
        <v>2</v>
      </c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64">
        <v>1</v>
      </c>
      <c r="U12" s="31"/>
      <c r="V12" s="32"/>
      <c r="W12" s="31"/>
      <c r="X12" s="32"/>
      <c r="Y12" s="31"/>
      <c r="Z12" s="32"/>
      <c r="AA12" s="63">
        <v>4</v>
      </c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6</v>
      </c>
      <c r="BF12" s="32">
        <f t="shared" si="8"/>
        <v>1</v>
      </c>
    </row>
    <row r="13" spans="1:58" ht="12.75" x14ac:dyDescent="0.2">
      <c r="A13" s="139"/>
      <c r="B13" s="30" t="s">
        <v>804</v>
      </c>
      <c r="C13" s="63">
        <v>1</v>
      </c>
      <c r="D13" s="32"/>
      <c r="E13" s="31"/>
      <c r="F13" s="64">
        <v>3</v>
      </c>
      <c r="G13" s="31"/>
      <c r="H13" s="64">
        <v>2</v>
      </c>
      <c r="I13" s="31"/>
      <c r="J13" s="64">
        <v>2</v>
      </c>
      <c r="K13" s="31"/>
      <c r="L13" s="32"/>
      <c r="M13" s="63">
        <v>1</v>
      </c>
      <c r="N13" s="32"/>
      <c r="O13" s="31"/>
      <c r="P13" s="32"/>
      <c r="Q13" s="31"/>
      <c r="R13" s="32"/>
      <c r="S13" s="31"/>
      <c r="T13" s="64">
        <v>2</v>
      </c>
      <c r="U13" s="31"/>
      <c r="V13" s="64">
        <v>2</v>
      </c>
      <c r="W13" s="63">
        <v>1</v>
      </c>
      <c r="X13" s="32"/>
      <c r="Y13" s="31"/>
      <c r="Z13" s="64">
        <v>3</v>
      </c>
      <c r="AA13" s="63">
        <v>2</v>
      </c>
      <c r="AB13" s="64">
        <v>5</v>
      </c>
      <c r="AC13" s="31"/>
      <c r="AD13" s="32"/>
      <c r="AE13" s="63">
        <v>1</v>
      </c>
      <c r="AF13" s="32"/>
      <c r="AG13" s="31"/>
      <c r="AH13" s="64">
        <v>1</v>
      </c>
      <c r="AI13" s="31"/>
      <c r="AJ13" s="64">
        <v>1</v>
      </c>
      <c r="AK13" s="63">
        <v>2</v>
      </c>
      <c r="AL13" s="32"/>
      <c r="AM13" s="31"/>
      <c r="AN13" s="64">
        <v>1</v>
      </c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8</v>
      </c>
      <c r="BF13" s="32">
        <f t="shared" si="9"/>
        <v>22</v>
      </c>
    </row>
    <row r="14" spans="1:58" ht="12.75" x14ac:dyDescent="0.2">
      <c r="A14" s="139"/>
      <c r="B14" s="30" t="s">
        <v>805</v>
      </c>
      <c r="C14" s="63"/>
      <c r="D14" s="32"/>
      <c r="E14" s="63"/>
      <c r="F14" s="32"/>
      <c r="G14" s="63"/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0</v>
      </c>
      <c r="BF14" s="32">
        <f t="shared" si="10"/>
        <v>0</v>
      </c>
    </row>
    <row r="15" spans="1:58" ht="12.75" x14ac:dyDescent="0.2">
      <c r="A15" s="139"/>
      <c r="B15" s="30" t="s">
        <v>806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807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64">
        <v>1</v>
      </c>
      <c r="AC16" s="31"/>
      <c r="AD16" s="32"/>
      <c r="AE16" s="31"/>
      <c r="AF16" s="32"/>
      <c r="AG16" s="63">
        <v>1</v>
      </c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1</v>
      </c>
      <c r="BF16" s="32">
        <f t="shared" si="12"/>
        <v>1</v>
      </c>
    </row>
    <row r="17" spans="1:58" ht="12.75" x14ac:dyDescent="0.2">
      <c r="A17" s="139"/>
      <c r="B17" s="30" t="s">
        <v>808</v>
      </c>
      <c r="C17" s="63">
        <v>7</v>
      </c>
      <c r="D17" s="32"/>
      <c r="E17" s="31"/>
      <c r="F17" s="32"/>
      <c r="G17" s="63">
        <v>14</v>
      </c>
      <c r="H17" s="32"/>
      <c r="I17" s="63">
        <v>17</v>
      </c>
      <c r="J17" s="32"/>
      <c r="K17" s="63">
        <v>13</v>
      </c>
      <c r="L17" s="32"/>
      <c r="M17" s="63">
        <v>11</v>
      </c>
      <c r="N17" s="32"/>
      <c r="O17" s="63">
        <v>1</v>
      </c>
      <c r="P17" s="32"/>
      <c r="Q17" s="31"/>
      <c r="R17" s="32"/>
      <c r="S17" s="31"/>
      <c r="T17" s="32"/>
      <c r="U17" s="63">
        <v>14</v>
      </c>
      <c r="V17" s="32"/>
      <c r="W17" s="31"/>
      <c r="X17" s="32"/>
      <c r="Y17" s="63">
        <v>12</v>
      </c>
      <c r="Z17" s="32"/>
      <c r="AA17" s="63">
        <v>6</v>
      </c>
      <c r="AB17" s="32"/>
      <c r="AC17" s="63">
        <v>15</v>
      </c>
      <c r="AD17" s="32"/>
      <c r="AE17" s="63">
        <v>7</v>
      </c>
      <c r="AF17" s="32"/>
      <c r="AG17" s="63">
        <v>23</v>
      </c>
      <c r="AH17" s="32"/>
      <c r="AI17" s="63">
        <v>4</v>
      </c>
      <c r="AJ17" s="32"/>
      <c r="AK17" s="63">
        <v>18</v>
      </c>
      <c r="AL17" s="32"/>
      <c r="AM17" s="63">
        <v>34</v>
      </c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196</v>
      </c>
      <c r="BF17" s="32">
        <f t="shared" si="13"/>
        <v>0</v>
      </c>
    </row>
    <row r="18" spans="1:58" ht="12.75" x14ac:dyDescent="0.2">
      <c r="A18" s="139"/>
      <c r="B18" s="30" t="s">
        <v>809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810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811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0</v>
      </c>
      <c r="BF20" s="32">
        <f t="shared" si="16"/>
        <v>0</v>
      </c>
    </row>
    <row r="21" spans="1:58" ht="12.75" x14ac:dyDescent="0.2">
      <c r="A21" s="139"/>
      <c r="B21" s="30" t="s">
        <v>812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813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814</v>
      </c>
      <c r="C23" s="63">
        <v>7</v>
      </c>
      <c r="D23" s="64">
        <v>1</v>
      </c>
      <c r="E23" s="63"/>
      <c r="F23" s="32"/>
      <c r="G23" s="63">
        <v>11</v>
      </c>
      <c r="H23" s="64">
        <v>1</v>
      </c>
      <c r="I23" s="63">
        <v>6</v>
      </c>
      <c r="J23" s="32"/>
      <c r="K23" s="63">
        <v>17</v>
      </c>
      <c r="L23" s="64">
        <v>1</v>
      </c>
      <c r="M23" s="63">
        <v>9</v>
      </c>
      <c r="N23" s="32"/>
      <c r="O23" s="63">
        <v>5</v>
      </c>
      <c r="P23" s="64">
        <v>1</v>
      </c>
      <c r="Q23" s="63">
        <v>1</v>
      </c>
      <c r="R23" s="32"/>
      <c r="S23" s="63">
        <v>1</v>
      </c>
      <c r="T23" s="32"/>
      <c r="U23" s="63">
        <v>5</v>
      </c>
      <c r="V23" s="32"/>
      <c r="W23" s="63">
        <v>1</v>
      </c>
      <c r="X23" s="32"/>
      <c r="Y23" s="63">
        <v>19</v>
      </c>
      <c r="Z23" s="32"/>
      <c r="AA23" s="63">
        <v>5</v>
      </c>
      <c r="AB23" s="32"/>
      <c r="AC23" s="63">
        <v>8</v>
      </c>
      <c r="AD23" s="32"/>
      <c r="AE23" s="63">
        <v>3</v>
      </c>
      <c r="AF23" s="32"/>
      <c r="AG23" s="63">
        <v>22</v>
      </c>
      <c r="AH23" s="32"/>
      <c r="AI23" s="63">
        <v>2</v>
      </c>
      <c r="AJ23" s="32"/>
      <c r="AK23" s="63">
        <v>12</v>
      </c>
      <c r="AL23" s="32"/>
      <c r="AM23" s="63">
        <v>17</v>
      </c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151</v>
      </c>
      <c r="BF23" s="32">
        <f t="shared" si="19"/>
        <v>4</v>
      </c>
    </row>
    <row r="24" spans="1:58" ht="12.75" x14ac:dyDescent="0.2">
      <c r="A24" s="139"/>
      <c r="B24" s="30" t="s">
        <v>815</v>
      </c>
      <c r="C24" s="31"/>
      <c r="D24" s="64">
        <v>1</v>
      </c>
      <c r="E24" s="31"/>
      <c r="F24" s="32"/>
      <c r="G24" s="63">
        <v>1</v>
      </c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1</v>
      </c>
      <c r="BF24" s="32">
        <f t="shared" si="20"/>
        <v>1</v>
      </c>
    </row>
    <row r="25" spans="1:58" ht="12.75" x14ac:dyDescent="0.2">
      <c r="A25" s="140"/>
      <c r="B25" s="45" t="s">
        <v>816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817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818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819</v>
      </c>
      <c r="C28" s="63">
        <v>2</v>
      </c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63">
        <v>3</v>
      </c>
      <c r="X28" s="32"/>
      <c r="Y28" s="63">
        <v>1</v>
      </c>
      <c r="Z28" s="32"/>
      <c r="AA28" s="31"/>
      <c r="AB28" s="32"/>
      <c r="AC28" s="63">
        <v>1</v>
      </c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7</v>
      </c>
      <c r="BF28" s="32">
        <f t="shared" si="24"/>
        <v>0</v>
      </c>
    </row>
    <row r="29" spans="1:58" ht="12.75" x14ac:dyDescent="0.2">
      <c r="A29" s="139"/>
      <c r="B29" s="30" t="s">
        <v>820</v>
      </c>
      <c r="C29" s="31"/>
      <c r="D29" s="32"/>
      <c r="E29" s="31"/>
      <c r="F29" s="32"/>
      <c r="G29" s="63">
        <v>1</v>
      </c>
      <c r="H29" s="32"/>
      <c r="I29" s="63">
        <v>1</v>
      </c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63">
        <v>6</v>
      </c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8</v>
      </c>
      <c r="BF29" s="32">
        <f t="shared" si="25"/>
        <v>0</v>
      </c>
    </row>
    <row r="30" spans="1:58" ht="12.75" x14ac:dyDescent="0.2">
      <c r="A30" s="139"/>
      <c r="B30" s="30" t="s">
        <v>821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822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63">
        <v>2</v>
      </c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2</v>
      </c>
      <c r="BF31" s="32">
        <f t="shared" si="27"/>
        <v>0</v>
      </c>
    </row>
    <row r="32" spans="1:58" ht="12.75" x14ac:dyDescent="0.2">
      <c r="A32" s="139"/>
      <c r="B32" s="30" t="s">
        <v>823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824</v>
      </c>
      <c r="C33" s="46"/>
      <c r="D33" s="47"/>
      <c r="E33" s="46"/>
      <c r="F33" s="47"/>
      <c r="G33" s="68">
        <v>1</v>
      </c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1</v>
      </c>
      <c r="BF33" s="47">
        <f t="shared" si="29"/>
        <v>0</v>
      </c>
    </row>
    <row r="34" spans="1:58" ht="12.75" x14ac:dyDescent="0.2">
      <c r="A34" s="141" t="s">
        <v>63</v>
      </c>
      <c r="B34" s="54" t="s">
        <v>691</v>
      </c>
      <c r="C34" s="73">
        <v>1</v>
      </c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73">
        <v>1</v>
      </c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73">
        <v>1</v>
      </c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3</v>
      </c>
      <c r="BF34" s="56">
        <f t="shared" si="30"/>
        <v>0</v>
      </c>
    </row>
    <row r="35" spans="1:58" ht="12.75" x14ac:dyDescent="0.2">
      <c r="A35" s="139"/>
      <c r="B35" s="30" t="s">
        <v>825</v>
      </c>
      <c r="C35" s="63">
        <v>1</v>
      </c>
      <c r="D35" s="32"/>
      <c r="E35" s="31"/>
      <c r="F35" s="32"/>
      <c r="G35" s="31"/>
      <c r="H35" s="32"/>
      <c r="I35" s="31"/>
      <c r="J35" s="32"/>
      <c r="K35" s="63">
        <v>1</v>
      </c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63">
        <v>1</v>
      </c>
      <c r="AB35" s="32"/>
      <c r="AC35" s="31"/>
      <c r="AD35" s="32"/>
      <c r="AE35" s="63">
        <v>1</v>
      </c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4</v>
      </c>
      <c r="BF35" s="32">
        <f t="shared" si="31"/>
        <v>0</v>
      </c>
    </row>
    <row r="36" spans="1:58" ht="12.75" x14ac:dyDescent="0.2">
      <c r="A36" s="139"/>
      <c r="B36" s="30" t="s">
        <v>826</v>
      </c>
      <c r="C36" s="31"/>
      <c r="D36" s="32"/>
      <c r="E36" s="31"/>
      <c r="F36" s="32"/>
      <c r="G36" s="31"/>
      <c r="H36" s="32"/>
      <c r="I36" s="31"/>
      <c r="J36" s="32"/>
      <c r="K36" s="63">
        <v>1</v>
      </c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1</v>
      </c>
      <c r="BF36" s="32">
        <f t="shared" si="32"/>
        <v>0</v>
      </c>
    </row>
    <row r="37" spans="1:58" ht="12.75" x14ac:dyDescent="0.2">
      <c r="A37" s="139"/>
      <c r="B37" s="30" t="s">
        <v>827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63">
        <v>1</v>
      </c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1</v>
      </c>
      <c r="BF37" s="32">
        <f t="shared" si="33"/>
        <v>0</v>
      </c>
    </row>
    <row r="38" spans="1:58" ht="12.75" x14ac:dyDescent="0.2">
      <c r="A38" s="139"/>
      <c r="B38" s="30" t="s">
        <v>828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63">
        <v>1</v>
      </c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1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BF4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22" width="6.85546875" customWidth="1"/>
    <col min="23" max="56" width="6.85546875" hidden="1" customWidth="1"/>
    <col min="57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829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830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18">
        <v>2</v>
      </c>
      <c r="N4" s="20"/>
      <c r="O4" s="19"/>
      <c r="P4" s="20"/>
      <c r="Q4" s="118">
        <v>2</v>
      </c>
      <c r="R4" s="20"/>
      <c r="S4" s="118">
        <v>2</v>
      </c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6</v>
      </c>
      <c r="BF4" s="20">
        <f t="shared" si="0"/>
        <v>0</v>
      </c>
    </row>
    <row r="5" spans="1:58" ht="12.75" x14ac:dyDescent="0.2">
      <c r="A5" s="139"/>
      <c r="B5" s="30" t="s">
        <v>831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64">
        <v>6</v>
      </c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0</v>
      </c>
      <c r="BF5" s="32">
        <f t="shared" si="1"/>
        <v>6</v>
      </c>
    </row>
    <row r="6" spans="1:58" ht="12.75" x14ac:dyDescent="0.2">
      <c r="A6" s="139"/>
      <c r="B6" s="30" t="s">
        <v>832</v>
      </c>
      <c r="C6" s="31"/>
      <c r="D6" s="64">
        <v>4</v>
      </c>
      <c r="E6" s="63">
        <v>5</v>
      </c>
      <c r="F6" s="64">
        <v>5</v>
      </c>
      <c r="G6" s="63">
        <v>2</v>
      </c>
      <c r="H6" s="64">
        <v>13</v>
      </c>
      <c r="I6" s="63">
        <v>6</v>
      </c>
      <c r="J6" s="64">
        <v>17</v>
      </c>
      <c r="K6" s="31"/>
      <c r="L6" s="64">
        <v>3</v>
      </c>
      <c r="M6" s="31"/>
      <c r="N6" s="64">
        <v>9</v>
      </c>
      <c r="O6" s="31"/>
      <c r="P6" s="32"/>
      <c r="Q6" s="63">
        <v>2</v>
      </c>
      <c r="R6" s="64">
        <v>8</v>
      </c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15</v>
      </c>
      <c r="BF6" s="32">
        <f t="shared" si="2"/>
        <v>59</v>
      </c>
    </row>
    <row r="7" spans="1:58" ht="12.75" x14ac:dyDescent="0.2">
      <c r="A7" s="139"/>
      <c r="B7" s="30" t="s">
        <v>833</v>
      </c>
      <c r="C7" s="63">
        <v>36</v>
      </c>
      <c r="D7" s="32"/>
      <c r="E7" s="63">
        <v>43</v>
      </c>
      <c r="F7" s="32"/>
      <c r="G7" s="63">
        <v>52</v>
      </c>
      <c r="H7" s="32"/>
      <c r="I7" s="63">
        <v>60</v>
      </c>
      <c r="J7" s="32"/>
      <c r="K7" s="63">
        <v>2</v>
      </c>
      <c r="L7" s="32"/>
      <c r="M7" s="63">
        <v>23</v>
      </c>
      <c r="N7" s="32"/>
      <c r="O7" s="63"/>
      <c r="P7" s="32"/>
      <c r="Q7" s="63">
        <v>22</v>
      </c>
      <c r="R7" s="32"/>
      <c r="S7" s="63">
        <v>26</v>
      </c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264</v>
      </c>
      <c r="BF7" s="32">
        <f t="shared" si="3"/>
        <v>0</v>
      </c>
    </row>
    <row r="8" spans="1:58" ht="12.75" x14ac:dyDescent="0.2">
      <c r="A8" s="139"/>
      <c r="B8" s="30" t="s">
        <v>834</v>
      </c>
      <c r="C8" s="63">
        <v>41</v>
      </c>
      <c r="D8" s="32"/>
      <c r="E8" s="63">
        <v>2</v>
      </c>
      <c r="F8" s="32"/>
      <c r="G8" s="63"/>
      <c r="H8" s="32"/>
      <c r="I8" s="63">
        <v>10</v>
      </c>
      <c r="J8" s="32"/>
      <c r="K8" s="63">
        <v>4</v>
      </c>
      <c r="L8" s="32"/>
      <c r="M8" s="63">
        <v>12</v>
      </c>
      <c r="N8" s="32"/>
      <c r="O8" s="63"/>
      <c r="P8" s="32"/>
      <c r="Q8" s="63">
        <v>12</v>
      </c>
      <c r="R8" s="32"/>
      <c r="S8" s="63">
        <v>40</v>
      </c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121</v>
      </c>
      <c r="BF8" s="32">
        <f t="shared" si="4"/>
        <v>0</v>
      </c>
    </row>
    <row r="9" spans="1:58" ht="12.75" x14ac:dyDescent="0.2">
      <c r="A9" s="139"/>
      <c r="B9" s="30" t="s">
        <v>835</v>
      </c>
      <c r="C9" s="63">
        <v>1</v>
      </c>
      <c r="D9" s="32"/>
      <c r="E9" s="31"/>
      <c r="F9" s="32"/>
      <c r="G9" s="31"/>
      <c r="H9" s="32"/>
      <c r="I9" s="31"/>
      <c r="J9" s="32"/>
      <c r="K9" s="63">
        <v>12</v>
      </c>
      <c r="L9" s="32"/>
      <c r="M9" s="63">
        <v>21</v>
      </c>
      <c r="N9" s="32"/>
      <c r="O9" s="31"/>
      <c r="P9" s="32"/>
      <c r="Q9" s="63">
        <v>6</v>
      </c>
      <c r="R9" s="32"/>
      <c r="S9" s="63">
        <v>4</v>
      </c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44</v>
      </c>
      <c r="BF9" s="32">
        <f t="shared" si="5"/>
        <v>0</v>
      </c>
    </row>
    <row r="10" spans="1:58" ht="12.75" x14ac:dyDescent="0.2">
      <c r="A10" s="139"/>
      <c r="B10" s="30" t="s">
        <v>836</v>
      </c>
      <c r="C10" s="63"/>
      <c r="D10" s="32"/>
      <c r="E10" s="63">
        <v>38</v>
      </c>
      <c r="F10" s="32"/>
      <c r="G10" s="63">
        <v>27</v>
      </c>
      <c r="H10" s="32"/>
      <c r="I10" s="63">
        <v>2</v>
      </c>
      <c r="J10" s="32"/>
      <c r="K10" s="63">
        <v>32</v>
      </c>
      <c r="L10" s="32"/>
      <c r="M10" s="63">
        <v>8</v>
      </c>
      <c r="N10" s="32"/>
      <c r="O10" s="63"/>
      <c r="P10" s="32"/>
      <c r="Q10" s="63">
        <v>4</v>
      </c>
      <c r="R10" s="32"/>
      <c r="S10" s="63">
        <v>6</v>
      </c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117</v>
      </c>
      <c r="BF10" s="32">
        <f t="shared" si="6"/>
        <v>0</v>
      </c>
    </row>
    <row r="11" spans="1:58" ht="12.75" x14ac:dyDescent="0.2">
      <c r="A11" s="139"/>
      <c r="B11" s="30" t="s">
        <v>837</v>
      </c>
      <c r="C11" s="63">
        <v>1</v>
      </c>
      <c r="D11" s="32"/>
      <c r="E11" s="31"/>
      <c r="F11" s="32"/>
      <c r="G11" s="31"/>
      <c r="H11" s="32"/>
      <c r="I11" s="31"/>
      <c r="J11" s="32"/>
      <c r="K11" s="63">
        <v>1</v>
      </c>
      <c r="L11" s="32"/>
      <c r="M11" s="63">
        <v>1</v>
      </c>
      <c r="N11" s="32"/>
      <c r="O11" s="31"/>
      <c r="P11" s="32"/>
      <c r="Q11" s="63">
        <v>12</v>
      </c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15</v>
      </c>
      <c r="BF11" s="32">
        <f t="shared" si="7"/>
        <v>0</v>
      </c>
    </row>
    <row r="12" spans="1:58" ht="12.75" x14ac:dyDescent="0.2">
      <c r="A12" s="139"/>
      <c r="B12" s="30" t="s">
        <v>838</v>
      </c>
      <c r="C12" s="63">
        <v>1</v>
      </c>
      <c r="D12" s="32"/>
      <c r="E12" s="63">
        <v>1</v>
      </c>
      <c r="F12" s="32"/>
      <c r="G12" s="31"/>
      <c r="H12" s="32"/>
      <c r="I12" s="31"/>
      <c r="J12" s="32"/>
      <c r="K12" s="63">
        <v>1</v>
      </c>
      <c r="L12" s="32"/>
      <c r="M12" s="63">
        <v>2</v>
      </c>
      <c r="N12" s="32"/>
      <c r="O12" s="31"/>
      <c r="P12" s="32"/>
      <c r="Q12" s="63">
        <v>2</v>
      </c>
      <c r="R12" s="32"/>
      <c r="S12" s="63">
        <v>1</v>
      </c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8</v>
      </c>
      <c r="BF12" s="32">
        <f t="shared" si="8"/>
        <v>0</v>
      </c>
    </row>
    <row r="13" spans="1:58" ht="12.75" x14ac:dyDescent="0.2">
      <c r="A13" s="139"/>
      <c r="B13" s="30" t="s">
        <v>839</v>
      </c>
      <c r="C13" s="63">
        <v>1</v>
      </c>
      <c r="D13" s="64">
        <v>6</v>
      </c>
      <c r="E13" s="63">
        <v>2</v>
      </c>
      <c r="F13" s="64">
        <v>1</v>
      </c>
      <c r="G13" s="31"/>
      <c r="H13" s="64">
        <v>2</v>
      </c>
      <c r="I13" s="31"/>
      <c r="J13" s="32"/>
      <c r="K13" s="63">
        <v>1</v>
      </c>
      <c r="L13" s="64">
        <v>30</v>
      </c>
      <c r="M13" s="31"/>
      <c r="N13" s="64">
        <v>2</v>
      </c>
      <c r="O13" s="31"/>
      <c r="P13" s="32"/>
      <c r="Q13" s="31"/>
      <c r="R13" s="64">
        <v>23</v>
      </c>
      <c r="S13" s="63">
        <v>2</v>
      </c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6</v>
      </c>
      <c r="BF13" s="32">
        <f t="shared" si="9"/>
        <v>64</v>
      </c>
    </row>
    <row r="14" spans="1:58" ht="12.75" x14ac:dyDescent="0.2">
      <c r="A14" s="139"/>
      <c r="B14" s="30" t="s">
        <v>840</v>
      </c>
      <c r="C14" s="63">
        <v>2</v>
      </c>
      <c r="D14" s="32"/>
      <c r="E14" s="63">
        <v>1</v>
      </c>
      <c r="F14" s="32"/>
      <c r="G14" s="63"/>
      <c r="H14" s="32"/>
      <c r="I14" s="63">
        <v>2</v>
      </c>
      <c r="J14" s="32"/>
      <c r="K14" s="63"/>
      <c r="L14" s="32"/>
      <c r="M14" s="63">
        <v>1</v>
      </c>
      <c r="N14" s="64">
        <v>2</v>
      </c>
      <c r="O14" s="63"/>
      <c r="P14" s="32"/>
      <c r="Q14" s="63">
        <v>1</v>
      </c>
      <c r="R14" s="64">
        <v>1</v>
      </c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7</v>
      </c>
      <c r="BF14" s="32">
        <f t="shared" si="10"/>
        <v>3</v>
      </c>
    </row>
    <row r="15" spans="1:58" ht="12.75" x14ac:dyDescent="0.2">
      <c r="A15" s="139"/>
      <c r="B15" s="30" t="s">
        <v>841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842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63">
        <v>1</v>
      </c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1</v>
      </c>
      <c r="BF16" s="32">
        <f t="shared" si="12"/>
        <v>0</v>
      </c>
    </row>
    <row r="17" spans="1:58" ht="12.75" x14ac:dyDescent="0.2">
      <c r="A17" s="139"/>
      <c r="B17" s="30" t="s">
        <v>843</v>
      </c>
      <c r="C17" s="31"/>
      <c r="D17" s="32"/>
      <c r="E17" s="63">
        <v>2</v>
      </c>
      <c r="F17" s="32"/>
      <c r="G17" s="31"/>
      <c r="H17" s="32"/>
      <c r="I17" s="31"/>
      <c r="J17" s="32"/>
      <c r="K17" s="63">
        <v>1</v>
      </c>
      <c r="L17" s="32"/>
      <c r="M17" s="63">
        <v>2</v>
      </c>
      <c r="N17" s="32"/>
      <c r="O17" s="31"/>
      <c r="P17" s="32"/>
      <c r="Q17" s="63">
        <v>3</v>
      </c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8</v>
      </c>
      <c r="BF17" s="32">
        <f t="shared" si="13"/>
        <v>0</v>
      </c>
    </row>
    <row r="18" spans="1:58" ht="12.75" x14ac:dyDescent="0.2">
      <c r="A18" s="139"/>
      <c r="B18" s="30" t="s">
        <v>844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845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846</v>
      </c>
      <c r="C20" s="63">
        <v>1</v>
      </c>
      <c r="D20" s="32"/>
      <c r="E20" s="31"/>
      <c r="F20" s="32"/>
      <c r="G20" s="31"/>
      <c r="H20" s="32"/>
      <c r="I20" s="31"/>
      <c r="J20" s="32"/>
      <c r="K20" s="63">
        <v>2</v>
      </c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3</v>
      </c>
      <c r="BF20" s="32">
        <f t="shared" si="16"/>
        <v>0</v>
      </c>
    </row>
    <row r="21" spans="1:58" ht="12.75" x14ac:dyDescent="0.2">
      <c r="A21" s="139"/>
      <c r="B21" s="30" t="s">
        <v>847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63">
        <v>1</v>
      </c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1</v>
      </c>
      <c r="BF21" s="32">
        <f t="shared" si="17"/>
        <v>0</v>
      </c>
    </row>
    <row r="22" spans="1:58" ht="12.75" x14ac:dyDescent="0.2">
      <c r="A22" s="139"/>
      <c r="B22" s="30" t="s">
        <v>848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849</v>
      </c>
      <c r="C23" s="63">
        <v>6</v>
      </c>
      <c r="D23" s="32"/>
      <c r="E23" s="63">
        <v>1</v>
      </c>
      <c r="F23" s="32"/>
      <c r="G23" s="63"/>
      <c r="H23" s="32"/>
      <c r="I23" s="63"/>
      <c r="J23" s="32"/>
      <c r="K23" s="63">
        <v>8</v>
      </c>
      <c r="L23" s="32"/>
      <c r="M23" s="63">
        <v>2</v>
      </c>
      <c r="N23" s="32"/>
      <c r="O23" s="63"/>
      <c r="P23" s="32"/>
      <c r="Q23" s="63">
        <v>2</v>
      </c>
      <c r="R23" s="32"/>
      <c r="S23" s="63">
        <v>5</v>
      </c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24</v>
      </c>
      <c r="BF23" s="32">
        <f t="shared" si="19"/>
        <v>0</v>
      </c>
    </row>
    <row r="24" spans="1:58" ht="12.75" x14ac:dyDescent="0.2">
      <c r="A24" s="139"/>
      <c r="B24" s="30" t="s">
        <v>850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63">
        <v>2</v>
      </c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2</v>
      </c>
      <c r="BF24" s="32">
        <f t="shared" si="20"/>
        <v>0</v>
      </c>
    </row>
    <row r="25" spans="1:58" ht="12.75" x14ac:dyDescent="0.2">
      <c r="A25" s="140"/>
      <c r="B25" s="45" t="s">
        <v>851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852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853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854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63">
        <v>1</v>
      </c>
      <c r="N28" s="32"/>
      <c r="O28" s="31"/>
      <c r="P28" s="32"/>
      <c r="Q28" s="31"/>
      <c r="R28" s="32"/>
      <c r="S28" s="63">
        <v>1</v>
      </c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2</v>
      </c>
      <c r="BF28" s="32">
        <f t="shared" si="24"/>
        <v>0</v>
      </c>
    </row>
    <row r="29" spans="1:58" ht="12.75" x14ac:dyDescent="0.2">
      <c r="A29" s="139"/>
      <c r="B29" s="30" t="s">
        <v>855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856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857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63">
        <v>1</v>
      </c>
      <c r="N31" s="32"/>
      <c r="O31" s="31"/>
      <c r="P31" s="32"/>
      <c r="Q31" s="31"/>
      <c r="R31" s="32"/>
      <c r="S31" s="63">
        <v>2</v>
      </c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3</v>
      </c>
      <c r="BF31" s="32">
        <f t="shared" si="27"/>
        <v>0</v>
      </c>
    </row>
    <row r="32" spans="1:58" ht="12.75" x14ac:dyDescent="0.2">
      <c r="A32" s="139"/>
      <c r="B32" s="30" t="s">
        <v>858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63">
        <v>2</v>
      </c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2</v>
      </c>
      <c r="BF32" s="32">
        <f t="shared" si="28"/>
        <v>0</v>
      </c>
    </row>
    <row r="33" spans="1:58" ht="20.25" customHeight="1" x14ac:dyDescent="0.2">
      <c r="A33" s="140"/>
      <c r="B33" s="45" t="s">
        <v>859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860</v>
      </c>
      <c r="C34" s="55"/>
      <c r="D34" s="56"/>
      <c r="E34" s="55"/>
      <c r="F34" s="56"/>
      <c r="G34" s="73">
        <v>2</v>
      </c>
      <c r="H34" s="56"/>
      <c r="I34" s="55"/>
      <c r="J34" s="56"/>
      <c r="K34" s="73">
        <v>1</v>
      </c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3</v>
      </c>
      <c r="BF34" s="56">
        <f t="shared" si="30"/>
        <v>0</v>
      </c>
    </row>
    <row r="35" spans="1:58" ht="12.75" x14ac:dyDescent="0.2">
      <c r="A35" s="139"/>
      <c r="B35" s="30" t="s">
        <v>861</v>
      </c>
      <c r="C35" s="31"/>
      <c r="D35" s="32"/>
      <c r="E35" s="31"/>
      <c r="F35" s="32"/>
      <c r="G35" s="31"/>
      <c r="H35" s="32"/>
      <c r="I35" s="31"/>
      <c r="J35" s="32"/>
      <c r="K35" s="63">
        <v>2</v>
      </c>
      <c r="L35" s="32"/>
      <c r="M35" s="63">
        <v>1</v>
      </c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3</v>
      </c>
      <c r="BF35" s="32">
        <f t="shared" si="31"/>
        <v>0</v>
      </c>
    </row>
    <row r="36" spans="1:58" ht="12.75" x14ac:dyDescent="0.2">
      <c r="A36" s="139"/>
      <c r="B36" s="30" t="s">
        <v>862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63">
        <v>2</v>
      </c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2</v>
      </c>
      <c r="BF36" s="32">
        <f t="shared" si="32"/>
        <v>0</v>
      </c>
    </row>
    <row r="37" spans="1:58" ht="12.75" x14ac:dyDescent="0.2">
      <c r="A37" s="139"/>
      <c r="B37" s="30" t="s">
        <v>863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63">
        <v>1</v>
      </c>
      <c r="N37" s="32"/>
      <c r="O37" s="31"/>
      <c r="P37" s="32"/>
      <c r="Q37" s="31"/>
      <c r="R37" s="32"/>
      <c r="S37" s="63">
        <v>1</v>
      </c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2</v>
      </c>
      <c r="BF37" s="32">
        <f t="shared" si="33"/>
        <v>0</v>
      </c>
    </row>
    <row r="38" spans="1:58" ht="12.75" x14ac:dyDescent="0.2">
      <c r="A38" s="139"/>
      <c r="B38" s="30" t="s">
        <v>864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63">
        <v>1</v>
      </c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1</v>
      </c>
      <c r="BF38" s="32">
        <f t="shared" si="34"/>
        <v>0</v>
      </c>
    </row>
    <row r="39" spans="1:58" ht="12.75" x14ac:dyDescent="0.2">
      <c r="A39" s="139"/>
      <c r="B39" s="30" t="s">
        <v>865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63">
        <v>1</v>
      </c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1</v>
      </c>
      <c r="BF39" s="32">
        <f t="shared" si="35"/>
        <v>0</v>
      </c>
    </row>
    <row r="40" spans="1:58" ht="12.75" x14ac:dyDescent="0.2">
      <c r="A40" s="139"/>
      <c r="B40" s="30" t="s">
        <v>866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63">
        <v>1</v>
      </c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1</v>
      </c>
      <c r="BF40" s="32">
        <f t="shared" si="36"/>
        <v>0</v>
      </c>
    </row>
    <row r="41" spans="1:58" ht="12.75" x14ac:dyDescent="0.2">
      <c r="A41" s="139"/>
      <c r="B41" s="30" t="s">
        <v>867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63">
        <v>1</v>
      </c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1</v>
      </c>
      <c r="BF41" s="32">
        <f t="shared" si="37"/>
        <v>0</v>
      </c>
    </row>
    <row r="42" spans="1:58" ht="12.75" x14ac:dyDescent="0.2">
      <c r="A42" s="139"/>
      <c r="B42" s="30" t="s">
        <v>868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63">
        <v>1</v>
      </c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1</v>
      </c>
      <c r="BF42" s="32">
        <f t="shared" si="38"/>
        <v>0</v>
      </c>
    </row>
    <row r="43" spans="1:58" ht="12.75" x14ac:dyDescent="0.2">
      <c r="A43" s="139"/>
      <c r="B43" s="30" t="s">
        <v>869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63">
        <v>1</v>
      </c>
      <c r="P43" s="32"/>
      <c r="Q43" s="63">
        <v>2</v>
      </c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3</v>
      </c>
      <c r="BF43" s="32">
        <f t="shared" si="39"/>
        <v>0</v>
      </c>
    </row>
    <row r="44" spans="1:58" ht="12.75" x14ac:dyDescent="0.2">
      <c r="A44" s="140"/>
      <c r="B44" s="130" t="s">
        <v>870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0">
        <v>1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31">
        <f t="shared" ref="BE44:BF44" si="40">SUM(C44,E44,G44,I44,K44,M44,O44,Q44,S44,U44,W44,Y44,AA44,AC44,AE44,AG44,AI44,AK44,AM44,AO44,AQ44,AS44,AU44,AW44,AY44,BA44,BC44)</f>
        <v>1</v>
      </c>
      <c r="BF44" s="32">
        <f t="shared" si="40"/>
        <v>0</v>
      </c>
    </row>
    <row r="45" spans="1:58" ht="12.75" x14ac:dyDescent="0.2">
      <c r="A45" s="132"/>
      <c r="B45" s="130" t="s">
        <v>871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0"/>
      <c r="P45" s="131"/>
      <c r="Q45" s="131"/>
      <c r="R45" s="131"/>
      <c r="S45" s="130">
        <v>1</v>
      </c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</row>
  </sheetData>
  <mergeCells count="32">
    <mergeCell ref="A34:A44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872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873</v>
      </c>
      <c r="C4" s="19"/>
      <c r="D4" s="20"/>
      <c r="E4" s="118">
        <v>1</v>
      </c>
      <c r="F4" s="20"/>
      <c r="G4" s="118">
        <v>1</v>
      </c>
      <c r="H4" s="20"/>
      <c r="I4" s="19"/>
      <c r="J4" s="20"/>
      <c r="K4" s="118">
        <v>1</v>
      </c>
      <c r="L4" s="20"/>
      <c r="M4" s="19"/>
      <c r="N4" s="20"/>
      <c r="O4" s="19"/>
      <c r="P4" s="20"/>
      <c r="Q4" s="19"/>
      <c r="R4" s="20"/>
      <c r="S4" s="19"/>
      <c r="T4" s="20"/>
      <c r="U4" s="118">
        <v>2</v>
      </c>
      <c r="V4" s="20"/>
      <c r="W4" s="118">
        <v>1</v>
      </c>
      <c r="X4" s="20"/>
      <c r="Y4" s="118">
        <v>1</v>
      </c>
      <c r="Z4" s="20"/>
      <c r="AA4" s="118">
        <v>2</v>
      </c>
      <c r="AB4" s="20"/>
      <c r="AC4" s="21">
        <v>4</v>
      </c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13</v>
      </c>
      <c r="BF4" s="20">
        <f t="shared" si="0"/>
        <v>0</v>
      </c>
    </row>
    <row r="5" spans="1:58" ht="12.75" x14ac:dyDescent="0.2">
      <c r="A5" s="139"/>
      <c r="B5" s="30" t="s">
        <v>874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63">
        <v>1</v>
      </c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1</v>
      </c>
      <c r="BF5" s="32">
        <f t="shared" si="1"/>
        <v>0</v>
      </c>
    </row>
    <row r="6" spans="1:58" ht="12.75" x14ac:dyDescent="0.2">
      <c r="A6" s="139"/>
      <c r="B6" s="30" t="s">
        <v>875</v>
      </c>
      <c r="C6" s="63">
        <v>1</v>
      </c>
      <c r="D6" s="64">
        <v>1</v>
      </c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9">
        <v>4</v>
      </c>
      <c r="AD6" s="42">
        <v>2</v>
      </c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5</v>
      </c>
      <c r="BF6" s="32">
        <f t="shared" si="2"/>
        <v>3</v>
      </c>
    </row>
    <row r="7" spans="1:58" ht="12.75" x14ac:dyDescent="0.2">
      <c r="A7" s="139"/>
      <c r="B7" s="30" t="s">
        <v>876</v>
      </c>
      <c r="C7" s="63">
        <v>11</v>
      </c>
      <c r="D7" s="32"/>
      <c r="E7" s="63">
        <v>2</v>
      </c>
      <c r="F7" s="32"/>
      <c r="G7" s="63">
        <v>3</v>
      </c>
      <c r="H7" s="32"/>
      <c r="I7" s="63">
        <v>3</v>
      </c>
      <c r="J7" s="32"/>
      <c r="K7" s="63">
        <v>9</v>
      </c>
      <c r="L7" s="32"/>
      <c r="M7" s="63">
        <v>4</v>
      </c>
      <c r="N7" s="32"/>
      <c r="O7" s="63">
        <v>4</v>
      </c>
      <c r="P7" s="32"/>
      <c r="Q7" s="63">
        <v>6</v>
      </c>
      <c r="R7" s="32"/>
      <c r="S7" s="63">
        <v>4</v>
      </c>
      <c r="T7" s="32"/>
      <c r="U7" s="63">
        <v>2</v>
      </c>
      <c r="V7" s="32"/>
      <c r="W7" s="63">
        <v>2</v>
      </c>
      <c r="X7" s="32"/>
      <c r="Y7" s="63">
        <v>2</v>
      </c>
      <c r="Z7" s="32"/>
      <c r="AA7" s="63">
        <v>7</v>
      </c>
      <c r="AB7" s="32"/>
      <c r="AC7" s="63">
        <v>77</v>
      </c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136</v>
      </c>
      <c r="BF7" s="32">
        <f t="shared" si="3"/>
        <v>0</v>
      </c>
    </row>
    <row r="8" spans="1:58" ht="12.75" x14ac:dyDescent="0.2">
      <c r="A8" s="139"/>
      <c r="B8" s="30" t="s">
        <v>877</v>
      </c>
      <c r="C8" s="63"/>
      <c r="D8" s="32"/>
      <c r="E8" s="63">
        <v>1</v>
      </c>
      <c r="F8" s="32"/>
      <c r="G8" s="63">
        <v>1</v>
      </c>
      <c r="H8" s="32"/>
      <c r="I8" s="63"/>
      <c r="J8" s="32"/>
      <c r="K8" s="63">
        <v>2</v>
      </c>
      <c r="L8" s="32"/>
      <c r="M8" s="63"/>
      <c r="N8" s="32"/>
      <c r="O8" s="63">
        <v>1</v>
      </c>
      <c r="P8" s="32"/>
      <c r="Q8" s="63"/>
      <c r="R8" s="32"/>
      <c r="S8" s="63">
        <v>1</v>
      </c>
      <c r="T8" s="32"/>
      <c r="U8" s="63"/>
      <c r="V8" s="32"/>
      <c r="W8" s="63"/>
      <c r="X8" s="32"/>
      <c r="Y8" s="63"/>
      <c r="Z8" s="64">
        <v>1</v>
      </c>
      <c r="AA8" s="63">
        <v>6</v>
      </c>
      <c r="AB8" s="32"/>
      <c r="AC8" s="63">
        <v>1</v>
      </c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13</v>
      </c>
      <c r="BF8" s="32">
        <f t="shared" si="4"/>
        <v>1</v>
      </c>
    </row>
    <row r="9" spans="1:58" ht="12.75" x14ac:dyDescent="0.2">
      <c r="A9" s="139"/>
      <c r="B9" s="30" t="s">
        <v>878</v>
      </c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0</v>
      </c>
      <c r="BF9" s="32">
        <f t="shared" si="5"/>
        <v>0</v>
      </c>
    </row>
    <row r="10" spans="1:58" ht="12.75" x14ac:dyDescent="0.2">
      <c r="A10" s="139"/>
      <c r="B10" s="30" t="s">
        <v>879</v>
      </c>
      <c r="C10" s="63">
        <v>51</v>
      </c>
      <c r="D10" s="32"/>
      <c r="E10" s="63">
        <v>79</v>
      </c>
      <c r="F10" s="32"/>
      <c r="G10" s="63">
        <v>57</v>
      </c>
      <c r="H10" s="32"/>
      <c r="I10" s="63">
        <v>61</v>
      </c>
      <c r="J10" s="32"/>
      <c r="K10" s="63">
        <v>62</v>
      </c>
      <c r="L10" s="32"/>
      <c r="M10" s="63">
        <v>66</v>
      </c>
      <c r="N10" s="32"/>
      <c r="O10" s="63">
        <v>88</v>
      </c>
      <c r="P10" s="32"/>
      <c r="Q10" s="63">
        <v>64</v>
      </c>
      <c r="R10" s="32"/>
      <c r="S10" s="63">
        <v>71</v>
      </c>
      <c r="T10" s="32"/>
      <c r="U10" s="63">
        <v>68</v>
      </c>
      <c r="V10" s="32"/>
      <c r="W10" s="63">
        <v>74</v>
      </c>
      <c r="X10" s="32"/>
      <c r="Y10" s="63">
        <v>78</v>
      </c>
      <c r="Z10" s="32"/>
      <c r="AA10" s="63">
        <v>67</v>
      </c>
      <c r="AB10" s="32"/>
      <c r="AC10" s="63">
        <v>7</v>
      </c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893</v>
      </c>
      <c r="BF10" s="32">
        <f t="shared" si="6"/>
        <v>0</v>
      </c>
    </row>
    <row r="11" spans="1:58" ht="12.75" x14ac:dyDescent="0.2">
      <c r="A11" s="139"/>
      <c r="B11" s="30" t="s">
        <v>880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0</v>
      </c>
      <c r="BF11" s="32">
        <f t="shared" si="7"/>
        <v>0</v>
      </c>
    </row>
    <row r="12" spans="1:58" ht="12.75" x14ac:dyDescent="0.2">
      <c r="A12" s="139"/>
      <c r="B12" s="30" t="s">
        <v>881</v>
      </c>
      <c r="C12" s="31"/>
      <c r="D12" s="32"/>
      <c r="E12" s="63">
        <v>1</v>
      </c>
      <c r="F12" s="32"/>
      <c r="G12" s="63">
        <v>1</v>
      </c>
      <c r="H12" s="32"/>
      <c r="I12" s="31"/>
      <c r="J12" s="32"/>
      <c r="K12" s="31"/>
      <c r="L12" s="32"/>
      <c r="M12" s="31"/>
      <c r="N12" s="32"/>
      <c r="O12" s="31"/>
      <c r="P12" s="32"/>
      <c r="Q12" s="63">
        <v>1</v>
      </c>
      <c r="R12" s="32"/>
      <c r="S12" s="31"/>
      <c r="T12" s="32"/>
      <c r="U12" s="31"/>
      <c r="V12" s="64">
        <v>1</v>
      </c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3</v>
      </c>
      <c r="BF12" s="32">
        <f t="shared" si="8"/>
        <v>1</v>
      </c>
    </row>
    <row r="13" spans="1:58" ht="12.75" x14ac:dyDescent="0.2">
      <c r="A13" s="139"/>
      <c r="B13" s="30" t="s">
        <v>882</v>
      </c>
      <c r="C13" s="31"/>
      <c r="D13" s="32"/>
      <c r="E13" s="63">
        <v>5</v>
      </c>
      <c r="F13" s="32"/>
      <c r="G13" s="31"/>
      <c r="H13" s="64">
        <v>4</v>
      </c>
      <c r="I13" s="31"/>
      <c r="J13" s="64">
        <v>1</v>
      </c>
      <c r="K13" s="31"/>
      <c r="L13" s="64">
        <v>1</v>
      </c>
      <c r="M13" s="31"/>
      <c r="N13" s="32"/>
      <c r="O13" s="31"/>
      <c r="P13" s="32"/>
      <c r="Q13" s="31"/>
      <c r="R13" s="32"/>
      <c r="S13" s="31"/>
      <c r="T13" s="32"/>
      <c r="U13" s="63">
        <v>1</v>
      </c>
      <c r="V13" s="32"/>
      <c r="W13" s="31"/>
      <c r="X13" s="32"/>
      <c r="Y13" s="63">
        <v>2</v>
      </c>
      <c r="Z13" s="32"/>
      <c r="AA13" s="31"/>
      <c r="AB13" s="64">
        <v>3</v>
      </c>
      <c r="AC13" s="39">
        <v>2</v>
      </c>
      <c r="AD13" s="42">
        <v>2</v>
      </c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10</v>
      </c>
      <c r="BF13" s="32">
        <f t="shared" si="9"/>
        <v>11</v>
      </c>
    </row>
    <row r="14" spans="1:58" ht="12.75" x14ac:dyDescent="0.2">
      <c r="A14" s="139"/>
      <c r="B14" s="30" t="s">
        <v>883</v>
      </c>
      <c r="C14" s="63">
        <v>1</v>
      </c>
      <c r="D14" s="32"/>
      <c r="E14" s="63"/>
      <c r="F14" s="32"/>
      <c r="G14" s="63">
        <v>1</v>
      </c>
      <c r="H14" s="32"/>
      <c r="I14" s="63">
        <v>1</v>
      </c>
      <c r="J14" s="32"/>
      <c r="K14" s="63">
        <v>1</v>
      </c>
      <c r="L14" s="32"/>
      <c r="M14" s="63"/>
      <c r="N14" s="32"/>
      <c r="O14" s="63"/>
      <c r="P14" s="32"/>
      <c r="Q14" s="63"/>
      <c r="R14" s="32"/>
      <c r="S14" s="63">
        <v>1</v>
      </c>
      <c r="T14" s="32"/>
      <c r="U14" s="63"/>
      <c r="V14" s="32"/>
      <c r="W14" s="63"/>
      <c r="X14" s="32"/>
      <c r="Y14" s="63"/>
      <c r="Z14" s="32"/>
      <c r="AA14" s="63">
        <v>1</v>
      </c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6</v>
      </c>
      <c r="BF14" s="32">
        <f t="shared" si="10"/>
        <v>0</v>
      </c>
    </row>
    <row r="15" spans="1:58" ht="12.75" x14ac:dyDescent="0.2">
      <c r="A15" s="139"/>
      <c r="B15" s="30" t="s">
        <v>884</v>
      </c>
      <c r="C15" s="31"/>
      <c r="D15" s="32"/>
      <c r="E15" s="31"/>
      <c r="F15" s="32"/>
      <c r="G15" s="63">
        <v>1</v>
      </c>
      <c r="H15" s="32"/>
      <c r="I15" s="63">
        <v>2</v>
      </c>
      <c r="J15" s="32"/>
      <c r="K15" s="63">
        <v>1</v>
      </c>
      <c r="L15" s="32"/>
      <c r="M15" s="31"/>
      <c r="N15" s="32"/>
      <c r="O15" s="63">
        <v>1</v>
      </c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5</v>
      </c>
      <c r="BF15" s="32">
        <f t="shared" si="11"/>
        <v>0</v>
      </c>
    </row>
    <row r="16" spans="1:58" ht="12.75" x14ac:dyDescent="0.2">
      <c r="A16" s="139"/>
      <c r="B16" s="30" t="s">
        <v>885</v>
      </c>
      <c r="C16" s="31"/>
      <c r="D16" s="32"/>
      <c r="E16" s="63">
        <v>2</v>
      </c>
      <c r="F16" s="32"/>
      <c r="G16" s="31"/>
      <c r="H16" s="32"/>
      <c r="I16" s="31"/>
      <c r="J16" s="32"/>
      <c r="K16" s="31"/>
      <c r="L16" s="32"/>
      <c r="M16" s="31"/>
      <c r="N16" s="32"/>
      <c r="O16" s="63">
        <v>1</v>
      </c>
      <c r="P16" s="32"/>
      <c r="Q16" s="63">
        <v>1</v>
      </c>
      <c r="R16" s="32"/>
      <c r="S16" s="63">
        <v>5</v>
      </c>
      <c r="T16" s="32"/>
      <c r="U16" s="31"/>
      <c r="V16" s="32"/>
      <c r="W16" s="63">
        <v>1</v>
      </c>
      <c r="X16" s="32"/>
      <c r="Y16" s="31"/>
      <c r="Z16" s="32"/>
      <c r="AA16" s="63">
        <v>1</v>
      </c>
      <c r="AB16" s="32"/>
      <c r="AC16" s="39">
        <v>1</v>
      </c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12</v>
      </c>
      <c r="BF16" s="32">
        <f t="shared" si="12"/>
        <v>0</v>
      </c>
    </row>
    <row r="17" spans="1:58" ht="12.75" x14ac:dyDescent="0.2">
      <c r="A17" s="139"/>
      <c r="B17" s="30" t="s">
        <v>886</v>
      </c>
      <c r="C17" s="63">
        <v>33</v>
      </c>
      <c r="D17" s="32"/>
      <c r="E17" s="63">
        <v>5</v>
      </c>
      <c r="F17" s="32"/>
      <c r="G17" s="63">
        <v>21</v>
      </c>
      <c r="H17" s="32"/>
      <c r="I17" s="63">
        <v>26</v>
      </c>
      <c r="J17" s="32"/>
      <c r="K17" s="63">
        <v>15</v>
      </c>
      <c r="L17" s="32"/>
      <c r="M17" s="63">
        <v>26</v>
      </c>
      <c r="N17" s="32"/>
      <c r="O17" s="63">
        <v>4</v>
      </c>
      <c r="P17" s="32"/>
      <c r="Q17" s="63">
        <v>26</v>
      </c>
      <c r="R17" s="32"/>
      <c r="S17" s="63">
        <v>13</v>
      </c>
      <c r="T17" s="32"/>
      <c r="U17" s="63">
        <v>18</v>
      </c>
      <c r="V17" s="64">
        <v>2</v>
      </c>
      <c r="W17" s="63">
        <v>19</v>
      </c>
      <c r="X17" s="32"/>
      <c r="Y17" s="63">
        <v>12</v>
      </c>
      <c r="Z17" s="32"/>
      <c r="AA17" s="63">
        <v>12</v>
      </c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230</v>
      </c>
      <c r="BF17" s="32">
        <f t="shared" si="13"/>
        <v>2</v>
      </c>
    </row>
    <row r="18" spans="1:58" ht="12.75" x14ac:dyDescent="0.2">
      <c r="A18" s="139"/>
      <c r="B18" s="30" t="s">
        <v>887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888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63">
        <v>1</v>
      </c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1</v>
      </c>
      <c r="BF19" s="32">
        <f t="shared" si="15"/>
        <v>0</v>
      </c>
    </row>
    <row r="20" spans="1:58" ht="12.75" x14ac:dyDescent="0.2">
      <c r="A20" s="139"/>
      <c r="B20" s="30" t="s">
        <v>889</v>
      </c>
      <c r="C20" s="31"/>
      <c r="D20" s="32"/>
      <c r="E20" s="31"/>
      <c r="F20" s="32"/>
      <c r="G20" s="31"/>
      <c r="H20" s="32"/>
      <c r="I20" s="63">
        <v>1</v>
      </c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1</v>
      </c>
      <c r="BF20" s="32">
        <f t="shared" si="16"/>
        <v>0</v>
      </c>
    </row>
    <row r="21" spans="1:58" ht="12.75" x14ac:dyDescent="0.2">
      <c r="A21" s="139"/>
      <c r="B21" s="30" t="s">
        <v>890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891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892</v>
      </c>
      <c r="C23" s="63">
        <v>1</v>
      </c>
      <c r="D23" s="32"/>
      <c r="E23" s="63">
        <v>2</v>
      </c>
      <c r="F23" s="64">
        <v>2</v>
      </c>
      <c r="G23" s="63">
        <v>5</v>
      </c>
      <c r="H23" s="64">
        <v>2</v>
      </c>
      <c r="I23" s="63">
        <v>4</v>
      </c>
      <c r="J23" s="64">
        <v>1</v>
      </c>
      <c r="K23" s="63">
        <v>3</v>
      </c>
      <c r="L23" s="64">
        <v>3</v>
      </c>
      <c r="M23" s="63">
        <v>1</v>
      </c>
      <c r="N23" s="64">
        <v>1</v>
      </c>
      <c r="O23" s="63"/>
      <c r="P23" s="32"/>
      <c r="Q23" s="63"/>
      <c r="R23" s="32"/>
      <c r="S23" s="63">
        <v>1</v>
      </c>
      <c r="T23" s="64">
        <v>1</v>
      </c>
      <c r="U23" s="63">
        <v>4</v>
      </c>
      <c r="V23" s="32"/>
      <c r="W23" s="63">
        <v>2</v>
      </c>
      <c r="X23" s="32"/>
      <c r="Y23" s="63">
        <v>1</v>
      </c>
      <c r="Z23" s="64">
        <v>2</v>
      </c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24</v>
      </c>
      <c r="BF23" s="32">
        <f t="shared" si="19"/>
        <v>12</v>
      </c>
    </row>
    <row r="24" spans="1:58" ht="12.75" x14ac:dyDescent="0.2">
      <c r="A24" s="139"/>
      <c r="B24" s="30" t="s">
        <v>893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0</v>
      </c>
      <c r="BF24" s="32">
        <f t="shared" si="20"/>
        <v>0</v>
      </c>
    </row>
    <row r="25" spans="1:58" ht="12.75" x14ac:dyDescent="0.2">
      <c r="A25" s="140"/>
      <c r="B25" s="45" t="s">
        <v>894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895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896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63">
        <v>1</v>
      </c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1</v>
      </c>
      <c r="BF27" s="32">
        <f t="shared" si="23"/>
        <v>0</v>
      </c>
    </row>
    <row r="28" spans="1:58" ht="12.75" x14ac:dyDescent="0.2">
      <c r="A28" s="139"/>
      <c r="B28" s="30" t="s">
        <v>897</v>
      </c>
      <c r="C28" s="31"/>
      <c r="D28" s="32"/>
      <c r="E28" s="31"/>
      <c r="F28" s="32"/>
      <c r="G28" s="63">
        <v>1</v>
      </c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1</v>
      </c>
      <c r="BF28" s="32">
        <f t="shared" si="24"/>
        <v>0</v>
      </c>
    </row>
    <row r="29" spans="1:58" ht="12.75" x14ac:dyDescent="0.2">
      <c r="A29" s="139"/>
      <c r="B29" s="30" t="s">
        <v>898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63">
        <v>2</v>
      </c>
      <c r="T29" s="32"/>
      <c r="U29" s="31"/>
      <c r="V29" s="32"/>
      <c r="W29" s="31"/>
      <c r="X29" s="32"/>
      <c r="Y29" s="31"/>
      <c r="Z29" s="64">
        <v>1</v>
      </c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2</v>
      </c>
      <c r="BF29" s="32">
        <f t="shared" si="25"/>
        <v>1</v>
      </c>
    </row>
    <row r="30" spans="1:58" ht="12.75" x14ac:dyDescent="0.2">
      <c r="A30" s="139"/>
      <c r="B30" s="30" t="s">
        <v>899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900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0</v>
      </c>
      <c r="BF31" s="32">
        <f t="shared" si="27"/>
        <v>0</v>
      </c>
    </row>
    <row r="32" spans="1:58" ht="12.75" x14ac:dyDescent="0.2">
      <c r="A32" s="139"/>
      <c r="B32" s="30" t="s">
        <v>901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902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903</v>
      </c>
      <c r="C34" s="73">
        <v>1</v>
      </c>
      <c r="D34" s="56"/>
      <c r="E34" s="55"/>
      <c r="F34" s="56"/>
      <c r="G34" s="73">
        <v>1</v>
      </c>
      <c r="H34" s="56"/>
      <c r="I34" s="55"/>
      <c r="J34" s="56"/>
      <c r="K34" s="73">
        <v>1</v>
      </c>
      <c r="L34" s="56"/>
      <c r="M34" s="55"/>
      <c r="N34" s="56"/>
      <c r="O34" s="55"/>
      <c r="P34" s="56"/>
      <c r="Q34" s="73">
        <v>1</v>
      </c>
      <c r="R34" s="56"/>
      <c r="S34" s="55"/>
      <c r="T34" s="56"/>
      <c r="U34" s="73">
        <v>1</v>
      </c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5</v>
      </c>
      <c r="BF34" s="56">
        <f t="shared" si="30"/>
        <v>0</v>
      </c>
    </row>
    <row r="35" spans="1:58" ht="12.75" x14ac:dyDescent="0.2">
      <c r="A35" s="139"/>
      <c r="B35" s="30" t="s">
        <v>904</v>
      </c>
      <c r="C35" s="31"/>
      <c r="D35" s="32"/>
      <c r="E35" s="31"/>
      <c r="F35" s="32"/>
      <c r="G35" s="63">
        <v>1</v>
      </c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1</v>
      </c>
      <c r="BF35" s="32">
        <f t="shared" si="31"/>
        <v>0</v>
      </c>
    </row>
    <row r="36" spans="1:58" ht="12.75" x14ac:dyDescent="0.2">
      <c r="A36" s="139"/>
      <c r="B36" s="30" t="s">
        <v>905</v>
      </c>
      <c r="C36" s="31"/>
      <c r="D36" s="32"/>
      <c r="E36" s="31"/>
      <c r="F36" s="32"/>
      <c r="G36" s="31"/>
      <c r="H36" s="32"/>
      <c r="I36" s="63">
        <v>1</v>
      </c>
      <c r="J36" s="32"/>
      <c r="K36" s="63">
        <v>1</v>
      </c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2</v>
      </c>
      <c r="BF36" s="32">
        <f t="shared" si="32"/>
        <v>0</v>
      </c>
    </row>
    <row r="37" spans="1:58" ht="12.75" x14ac:dyDescent="0.2">
      <c r="A37" s="139"/>
      <c r="B37" s="30" t="s">
        <v>906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63">
        <v>1</v>
      </c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1</v>
      </c>
      <c r="BF37" s="32">
        <f t="shared" si="33"/>
        <v>0</v>
      </c>
    </row>
    <row r="38" spans="1:58" ht="12.75" x14ac:dyDescent="0.2">
      <c r="A38" s="139"/>
      <c r="B38" s="30" t="s">
        <v>907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63">
        <v>1</v>
      </c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1</v>
      </c>
      <c r="BF38" s="32">
        <f t="shared" si="34"/>
        <v>0</v>
      </c>
    </row>
    <row r="39" spans="1:58" ht="12.75" x14ac:dyDescent="0.2">
      <c r="A39" s="139"/>
      <c r="B39" s="30" t="s">
        <v>908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63">
        <v>1</v>
      </c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1</v>
      </c>
      <c r="BF39" s="32">
        <f t="shared" si="35"/>
        <v>0</v>
      </c>
    </row>
    <row r="40" spans="1:58" ht="12.75" x14ac:dyDescent="0.2">
      <c r="A40" s="139"/>
      <c r="B40" s="30" t="s">
        <v>909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63">
        <v>1</v>
      </c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1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998"/>
  <sheetViews>
    <sheetView tabSelected="1" topLeftCell="A25" workbookViewId="0">
      <selection activeCell="B67" sqref="B67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3" width="14.5703125" customWidth="1"/>
    <col min="5" max="5" width="40.140625" customWidth="1"/>
    <col min="9" max="9" width="3.42578125" customWidth="1"/>
    <col min="10" max="10" width="40.140625" customWidth="1"/>
    <col min="11" max="11" width="14.5703125" customWidth="1"/>
    <col min="13" max="13" width="40.140625" customWidth="1"/>
  </cols>
  <sheetData>
    <row r="1" spans="1:15" ht="15.75" customHeight="1" x14ac:dyDescent="0.25">
      <c r="A1" s="106"/>
      <c r="B1" s="107" t="s">
        <v>97</v>
      </c>
      <c r="C1" s="107" t="s">
        <v>1</v>
      </c>
      <c r="E1" s="108" t="s">
        <v>98</v>
      </c>
      <c r="F1" s="108" t="s">
        <v>99</v>
      </c>
      <c r="G1" s="109">
        <f>SUM(F2:F63)</f>
        <v>34689</v>
      </c>
      <c r="H1" s="108"/>
      <c r="I1" s="106"/>
      <c r="J1" s="107" t="s">
        <v>100</v>
      </c>
      <c r="K1" s="107" t="s">
        <v>1</v>
      </c>
      <c r="M1" s="108" t="s">
        <v>101</v>
      </c>
      <c r="N1" s="108" t="s">
        <v>99</v>
      </c>
      <c r="O1" s="109">
        <f>SUM(N2:N63)</f>
        <v>2367</v>
      </c>
    </row>
    <row r="2" spans="1:15" ht="12.75" x14ac:dyDescent="0.2">
      <c r="A2" s="110"/>
      <c r="B2" s="110" t="s">
        <v>102</v>
      </c>
      <c r="C2" s="111" t="s">
        <v>99</v>
      </c>
      <c r="E2" s="112" t="s">
        <v>111</v>
      </c>
      <c r="F2" s="112">
        <v>11260</v>
      </c>
      <c r="G2" s="113">
        <f t="shared" ref="G2:G63" si="0">SUM(F2/34689)</f>
        <v>0.32459857591743779</v>
      </c>
      <c r="I2" s="110"/>
      <c r="J2" s="110" t="s">
        <v>103</v>
      </c>
      <c r="K2" s="111" t="s">
        <v>99</v>
      </c>
      <c r="M2" s="112" t="s">
        <v>113</v>
      </c>
      <c r="N2" s="112">
        <v>817</v>
      </c>
      <c r="O2" s="113">
        <f t="shared" ref="O2:O63" si="1">SUM(N2/2367)</f>
        <v>0.34516265314744404</v>
      </c>
    </row>
    <row r="3" spans="1:15" ht="12.75" x14ac:dyDescent="0.2">
      <c r="A3" s="148" t="s">
        <v>31</v>
      </c>
      <c r="B3" s="114" t="s">
        <v>104</v>
      </c>
      <c r="C3" s="115">
        <f>SUM('Totale resultaten'!AY4)</f>
        <v>207</v>
      </c>
      <c r="E3" s="112" t="s">
        <v>105</v>
      </c>
      <c r="F3" s="112">
        <v>6328</v>
      </c>
      <c r="G3" s="113">
        <f t="shared" si="0"/>
        <v>0.18242094035573236</v>
      </c>
      <c r="I3" s="148" t="s">
        <v>31</v>
      </c>
      <c r="J3" s="114" t="s">
        <v>106</v>
      </c>
      <c r="K3" s="115">
        <f>SUM('Totale resultaten'!AX4)</f>
        <v>19</v>
      </c>
      <c r="M3" s="112" t="s">
        <v>107</v>
      </c>
      <c r="N3" s="112">
        <v>407</v>
      </c>
      <c r="O3" s="113">
        <f t="shared" si="1"/>
        <v>0.17194761301225178</v>
      </c>
    </row>
    <row r="4" spans="1:15" ht="12.75" x14ac:dyDescent="0.2">
      <c r="A4" s="143"/>
      <c r="B4" s="114" t="s">
        <v>108</v>
      </c>
      <c r="C4" s="115">
        <f>SUM('Totale resultaten'!AY5)</f>
        <v>101</v>
      </c>
      <c r="E4" s="112" t="s">
        <v>109</v>
      </c>
      <c r="F4" s="112">
        <v>5799</v>
      </c>
      <c r="G4" s="113">
        <f t="shared" si="0"/>
        <v>0.16717114935570354</v>
      </c>
      <c r="I4" s="143"/>
      <c r="J4" s="114" t="s">
        <v>110</v>
      </c>
      <c r="K4" s="115">
        <f>SUM('Totale resultaten'!AX5)</f>
        <v>17</v>
      </c>
      <c r="M4" s="112" t="s">
        <v>111</v>
      </c>
      <c r="N4" s="112">
        <v>373</v>
      </c>
      <c r="O4" s="113">
        <f t="shared" si="1"/>
        <v>0.15758343895226024</v>
      </c>
    </row>
    <row r="5" spans="1:15" ht="12.75" x14ac:dyDescent="0.2">
      <c r="A5" s="143"/>
      <c r="B5" s="114" t="s">
        <v>112</v>
      </c>
      <c r="C5" s="115">
        <f>SUM('Totale resultaten'!AY6)</f>
        <v>1188</v>
      </c>
      <c r="E5" s="112" t="s">
        <v>113</v>
      </c>
      <c r="F5" s="112">
        <v>2399</v>
      </c>
      <c r="G5" s="113">
        <f t="shared" si="0"/>
        <v>6.9157369771397276E-2</v>
      </c>
      <c r="I5" s="143"/>
      <c r="J5" s="114" t="s">
        <v>114</v>
      </c>
      <c r="K5" s="115">
        <f>SUM('Totale resultaten'!AX6)</f>
        <v>407</v>
      </c>
      <c r="M5" s="112" t="s">
        <v>115</v>
      </c>
      <c r="N5" s="112">
        <v>272</v>
      </c>
      <c r="O5" s="113">
        <f t="shared" si="1"/>
        <v>0.1149133924799324</v>
      </c>
    </row>
    <row r="6" spans="1:15" ht="12.75" x14ac:dyDescent="0.2">
      <c r="A6" s="143"/>
      <c r="B6" s="114" t="s">
        <v>116</v>
      </c>
      <c r="C6" s="115">
        <f>SUM('Totale resultaten'!AY7)</f>
        <v>6328</v>
      </c>
      <c r="E6" s="112" t="s">
        <v>117</v>
      </c>
      <c r="F6" s="112">
        <v>1989</v>
      </c>
      <c r="G6" s="113">
        <f t="shared" si="0"/>
        <v>5.7338061056819163E-2</v>
      </c>
      <c r="I6" s="143"/>
      <c r="J6" s="114" t="s">
        <v>118</v>
      </c>
      <c r="K6" s="115">
        <f>SUM('Totale resultaten'!AX7)</f>
        <v>42</v>
      </c>
      <c r="M6" s="112" t="s">
        <v>119</v>
      </c>
      <c r="N6" s="112">
        <v>97</v>
      </c>
      <c r="O6" s="113">
        <f t="shared" si="1"/>
        <v>4.0980143641740602E-2</v>
      </c>
    </row>
    <row r="7" spans="1:15" ht="12.75" x14ac:dyDescent="0.2">
      <c r="A7" s="143"/>
      <c r="B7" s="114" t="s">
        <v>120</v>
      </c>
      <c r="C7" s="115">
        <f>SUM('Totale resultaten'!AY8)</f>
        <v>11260</v>
      </c>
      <c r="E7" s="112" t="s">
        <v>107</v>
      </c>
      <c r="F7" s="112">
        <v>1188</v>
      </c>
      <c r="G7" s="113">
        <f t="shared" si="0"/>
        <v>3.4247167690045835E-2</v>
      </c>
      <c r="I7" s="143"/>
      <c r="J7" s="114" t="s">
        <v>121</v>
      </c>
      <c r="K7" s="115">
        <f>SUM('Totale resultaten'!AX8)</f>
        <v>373</v>
      </c>
      <c r="M7" s="112" t="s">
        <v>122</v>
      </c>
      <c r="N7" s="112">
        <v>76</v>
      </c>
      <c r="O7" s="113">
        <f t="shared" si="1"/>
        <v>3.2108153781157583E-2</v>
      </c>
    </row>
    <row r="8" spans="1:15" ht="12.75" x14ac:dyDescent="0.2">
      <c r="A8" s="143"/>
      <c r="B8" s="114" t="s">
        <v>123</v>
      </c>
      <c r="C8" s="115">
        <f>SUM('Totale resultaten'!AY9)</f>
        <v>1989</v>
      </c>
      <c r="E8" s="112" t="s">
        <v>122</v>
      </c>
      <c r="F8" s="112">
        <v>993</v>
      </c>
      <c r="G8" s="113">
        <f t="shared" si="0"/>
        <v>2.8625789155063565E-2</v>
      </c>
      <c r="I8" s="143"/>
      <c r="J8" s="114" t="s">
        <v>124</v>
      </c>
      <c r="K8" s="115">
        <f>SUM('Totale resultaten'!AX9)</f>
        <v>16</v>
      </c>
      <c r="M8" s="112" t="s">
        <v>105</v>
      </c>
      <c r="N8" s="112">
        <v>42</v>
      </c>
      <c r="O8" s="113">
        <f t="shared" si="1"/>
        <v>1.7743979721166033E-2</v>
      </c>
    </row>
    <row r="9" spans="1:15" ht="12.75" x14ac:dyDescent="0.2">
      <c r="A9" s="143"/>
      <c r="B9" s="114" t="s">
        <v>125</v>
      </c>
      <c r="C9" s="115">
        <f>SUM('Totale resultaten'!AY10)</f>
        <v>5799</v>
      </c>
      <c r="E9" s="112" t="s">
        <v>126</v>
      </c>
      <c r="F9" s="112">
        <v>961</v>
      </c>
      <c r="G9" s="113">
        <f t="shared" si="0"/>
        <v>2.7703306523681859E-2</v>
      </c>
      <c r="I9" s="143"/>
      <c r="J9" s="114" t="s">
        <v>127</v>
      </c>
      <c r="K9" s="115">
        <f>SUM('Totale resultaten'!AX10)</f>
        <v>36</v>
      </c>
      <c r="M9" s="112" t="s">
        <v>128</v>
      </c>
      <c r="N9" s="112">
        <v>41</v>
      </c>
      <c r="O9" s="113">
        <f t="shared" si="1"/>
        <v>1.7321504013519222E-2</v>
      </c>
    </row>
    <row r="10" spans="1:15" ht="12.75" x14ac:dyDescent="0.2">
      <c r="A10" s="143"/>
      <c r="B10" s="114" t="s">
        <v>129</v>
      </c>
      <c r="C10" s="115">
        <f>SUM('Totale resultaten'!AY11)</f>
        <v>116</v>
      </c>
      <c r="E10" s="112" t="s">
        <v>115</v>
      </c>
      <c r="F10" s="112">
        <v>823</v>
      </c>
      <c r="G10" s="113">
        <f t="shared" si="0"/>
        <v>2.3725100175848252E-2</v>
      </c>
      <c r="I10" s="143"/>
      <c r="J10" s="114" t="s">
        <v>130</v>
      </c>
      <c r="K10" s="115">
        <f>SUM('Totale resultaten'!AX11)</f>
        <v>3</v>
      </c>
      <c r="M10" s="112" t="s">
        <v>109</v>
      </c>
      <c r="N10" s="112">
        <v>36</v>
      </c>
      <c r="O10" s="113">
        <f t="shared" si="1"/>
        <v>1.5209125475285171E-2</v>
      </c>
    </row>
    <row r="11" spans="1:15" ht="12.75" x14ac:dyDescent="0.2">
      <c r="A11" s="143"/>
      <c r="B11" s="114" t="s">
        <v>131</v>
      </c>
      <c r="C11" s="115">
        <f>SUM('Totale resultaten'!AY12)</f>
        <v>152</v>
      </c>
      <c r="E11" s="112" t="s">
        <v>132</v>
      </c>
      <c r="F11" s="112">
        <v>757</v>
      </c>
      <c r="G11" s="113">
        <f t="shared" si="0"/>
        <v>2.1822479748623481E-2</v>
      </c>
      <c r="I11" s="143"/>
      <c r="J11" s="114" t="s">
        <v>133</v>
      </c>
      <c r="K11" s="115">
        <f>SUM('Totale resultaten'!AX12)</f>
        <v>14</v>
      </c>
      <c r="M11" s="112" t="s">
        <v>134</v>
      </c>
      <c r="N11" s="112">
        <v>34</v>
      </c>
      <c r="O11" s="113">
        <f t="shared" si="1"/>
        <v>1.436417405999155E-2</v>
      </c>
    </row>
    <row r="12" spans="1:15" ht="12.75" x14ac:dyDescent="0.2">
      <c r="A12" s="143"/>
      <c r="B12" s="114" t="s">
        <v>135</v>
      </c>
      <c r="C12" s="115">
        <f>SUM('Totale resultaten'!AY13)</f>
        <v>2399</v>
      </c>
      <c r="E12" s="112" t="s">
        <v>134</v>
      </c>
      <c r="F12" s="112">
        <v>436</v>
      </c>
      <c r="G12" s="113">
        <f t="shared" si="0"/>
        <v>1.2568825852575745E-2</v>
      </c>
      <c r="I12" s="143"/>
      <c r="J12" s="114" t="s">
        <v>136</v>
      </c>
      <c r="K12" s="115">
        <f>SUM('Totale resultaten'!AX13)</f>
        <v>817</v>
      </c>
      <c r="M12" s="112" t="s">
        <v>137</v>
      </c>
      <c r="N12" s="112">
        <v>26</v>
      </c>
      <c r="O12" s="113">
        <f t="shared" si="1"/>
        <v>1.0984368398817067E-2</v>
      </c>
    </row>
    <row r="13" spans="1:15" ht="12.75" x14ac:dyDescent="0.2">
      <c r="A13" s="143"/>
      <c r="B13" s="114" t="s">
        <v>138</v>
      </c>
      <c r="C13" s="115">
        <f>SUM('Totale resultaten'!AY14)</f>
        <v>993</v>
      </c>
      <c r="E13" s="112" t="s">
        <v>119</v>
      </c>
      <c r="F13" s="112">
        <v>241</v>
      </c>
      <c r="G13" s="113">
        <f t="shared" si="0"/>
        <v>6.947447317593473E-3</v>
      </c>
      <c r="I13" s="143"/>
      <c r="J13" s="114" t="s">
        <v>139</v>
      </c>
      <c r="K13" s="115">
        <f>SUM('Totale resultaten'!AX14)</f>
        <v>76</v>
      </c>
      <c r="M13" s="112" t="s">
        <v>132</v>
      </c>
      <c r="N13" s="112">
        <v>21</v>
      </c>
      <c r="O13" s="113">
        <f t="shared" si="1"/>
        <v>8.8719898605830166E-3</v>
      </c>
    </row>
    <row r="14" spans="1:15" ht="12.75" x14ac:dyDescent="0.2">
      <c r="A14" s="143"/>
      <c r="B14" s="114" t="s">
        <v>140</v>
      </c>
      <c r="C14" s="115">
        <f>SUM('Totale resultaten'!AY15)</f>
        <v>69</v>
      </c>
      <c r="E14" s="112" t="s">
        <v>141</v>
      </c>
      <c r="F14" s="112">
        <v>207</v>
      </c>
      <c r="G14" s="113">
        <f t="shared" si="0"/>
        <v>5.9673095217504107E-3</v>
      </c>
      <c r="I14" s="143"/>
      <c r="J14" s="114" t="s">
        <v>142</v>
      </c>
      <c r="K14" s="115">
        <f>SUM('Totale resultaten'!AX15)</f>
        <v>26</v>
      </c>
      <c r="M14" s="112" t="s">
        <v>126</v>
      </c>
      <c r="N14" s="112">
        <v>20</v>
      </c>
      <c r="O14" s="113">
        <f t="shared" si="1"/>
        <v>8.4495141529362053E-3</v>
      </c>
    </row>
    <row r="15" spans="1:15" ht="12.75" x14ac:dyDescent="0.2">
      <c r="A15" s="143"/>
      <c r="B15" s="114" t="s">
        <v>143</v>
      </c>
      <c r="C15" s="115">
        <f>SUM('Totale resultaten'!AY16)</f>
        <v>72</v>
      </c>
      <c r="E15" s="112" t="s">
        <v>144</v>
      </c>
      <c r="F15" s="112">
        <v>152</v>
      </c>
      <c r="G15" s="113">
        <f t="shared" si="0"/>
        <v>4.3817924990631031E-3</v>
      </c>
      <c r="I15" s="143"/>
      <c r="J15" s="114" t="s">
        <v>145</v>
      </c>
      <c r="K15" s="115">
        <f>SUM('Totale resultaten'!AX16)</f>
        <v>19</v>
      </c>
      <c r="M15" s="112" t="s">
        <v>141</v>
      </c>
      <c r="N15" s="112">
        <v>19</v>
      </c>
      <c r="O15" s="113">
        <f t="shared" si="1"/>
        <v>8.0270384452893959E-3</v>
      </c>
    </row>
    <row r="16" spans="1:15" ht="12.75" x14ac:dyDescent="0.2">
      <c r="A16" s="143"/>
      <c r="B16" s="114" t="s">
        <v>146</v>
      </c>
      <c r="C16" s="115">
        <f>SUM('Totale resultaten'!AY17)</f>
        <v>961</v>
      </c>
      <c r="E16" s="112" t="s">
        <v>147</v>
      </c>
      <c r="F16" s="112">
        <v>121</v>
      </c>
      <c r="G16" s="113">
        <f t="shared" si="0"/>
        <v>3.488137449912076E-3</v>
      </c>
      <c r="I16" s="143"/>
      <c r="J16" s="114" t="s">
        <v>148</v>
      </c>
      <c r="K16" s="115">
        <f>SUM('Totale resultaten'!AX17)</f>
        <v>20</v>
      </c>
      <c r="M16" s="112" t="s">
        <v>149</v>
      </c>
      <c r="N16" s="112">
        <v>19</v>
      </c>
      <c r="O16" s="113">
        <f t="shared" si="1"/>
        <v>8.0270384452893959E-3</v>
      </c>
    </row>
    <row r="17" spans="1:15" ht="12.75" x14ac:dyDescent="0.2">
      <c r="A17" s="143"/>
      <c r="B17" s="114" t="s">
        <v>150</v>
      </c>
      <c r="C17" s="115">
        <f>SUM('Totale resultaten'!AY18)</f>
        <v>241</v>
      </c>
      <c r="E17" s="112" t="s">
        <v>151</v>
      </c>
      <c r="F17" s="112">
        <v>116</v>
      </c>
      <c r="G17" s="113">
        <f t="shared" si="0"/>
        <v>3.3439995387586842E-3</v>
      </c>
      <c r="I17" s="143"/>
      <c r="J17" s="114" t="s">
        <v>152</v>
      </c>
      <c r="K17" s="115">
        <f>SUM('Totale resultaten'!AX18)</f>
        <v>97</v>
      </c>
      <c r="M17" s="112" t="s">
        <v>153</v>
      </c>
      <c r="N17" s="112">
        <v>17</v>
      </c>
      <c r="O17" s="113">
        <f t="shared" si="1"/>
        <v>7.1820870299957752E-3</v>
      </c>
    </row>
    <row r="18" spans="1:15" ht="12.75" x14ac:dyDescent="0.2">
      <c r="A18" s="143"/>
      <c r="B18" s="114" t="s">
        <v>154</v>
      </c>
      <c r="C18" s="115">
        <f>SUM('Totale resultaten'!AY19)</f>
        <v>823</v>
      </c>
      <c r="E18" s="112" t="s">
        <v>155</v>
      </c>
      <c r="F18" s="112">
        <v>112</v>
      </c>
      <c r="G18" s="113">
        <f t="shared" si="0"/>
        <v>3.2286892098359709E-3</v>
      </c>
      <c r="I18" s="143"/>
      <c r="J18" s="114" t="s">
        <v>156</v>
      </c>
      <c r="K18" s="115">
        <f>SUM('Totale resultaten'!AX19)</f>
        <v>272</v>
      </c>
      <c r="M18" s="112" t="s">
        <v>117</v>
      </c>
      <c r="N18" s="112">
        <v>16</v>
      </c>
      <c r="O18" s="113">
        <f t="shared" si="1"/>
        <v>6.7596113223489648E-3</v>
      </c>
    </row>
    <row r="19" spans="1:15" ht="12.75" x14ac:dyDescent="0.2">
      <c r="A19" s="143"/>
      <c r="B19" s="114" t="s">
        <v>157</v>
      </c>
      <c r="C19" s="115">
        <f>SUM('Totale resultaten'!AY20)</f>
        <v>112</v>
      </c>
      <c r="E19" s="112" t="s">
        <v>128</v>
      </c>
      <c r="F19" s="112">
        <v>107</v>
      </c>
      <c r="G19" s="113">
        <f t="shared" si="0"/>
        <v>3.0845512986825796E-3</v>
      </c>
      <c r="I19" s="143"/>
      <c r="J19" s="114" t="s">
        <v>158</v>
      </c>
      <c r="K19" s="115">
        <f>SUM('Totale resultaten'!AX20)</f>
        <v>13</v>
      </c>
      <c r="M19" s="112" t="s">
        <v>144</v>
      </c>
      <c r="N19" s="112">
        <v>14</v>
      </c>
      <c r="O19" s="113">
        <f t="shared" si="1"/>
        <v>5.9146599070553441E-3</v>
      </c>
    </row>
    <row r="20" spans="1:15" ht="12.75" x14ac:dyDescent="0.2">
      <c r="A20" s="143"/>
      <c r="B20" s="114" t="s">
        <v>159</v>
      </c>
      <c r="C20" s="115">
        <f>SUM('Totale resultaten'!AY21)</f>
        <v>22</v>
      </c>
      <c r="E20" s="112" t="s">
        <v>153</v>
      </c>
      <c r="F20" s="112">
        <v>101</v>
      </c>
      <c r="G20" s="113">
        <f t="shared" si="0"/>
        <v>2.9115858052985097E-3</v>
      </c>
      <c r="I20" s="143"/>
      <c r="J20" s="114" t="s">
        <v>160</v>
      </c>
      <c r="K20" s="115">
        <f>SUM('Totale resultaten'!AX21)</f>
        <v>3</v>
      </c>
      <c r="M20" s="112" t="s">
        <v>155</v>
      </c>
      <c r="N20" s="112">
        <v>13</v>
      </c>
      <c r="O20" s="113">
        <f t="shared" si="1"/>
        <v>5.4921841994085337E-3</v>
      </c>
    </row>
    <row r="21" spans="1:15" ht="12.75" x14ac:dyDescent="0.2">
      <c r="A21" s="143"/>
      <c r="B21" s="114" t="s">
        <v>161</v>
      </c>
      <c r="C21" s="115">
        <f>SUM('Totale resultaten'!AY22)</f>
        <v>436</v>
      </c>
      <c r="E21" s="112" t="s">
        <v>162</v>
      </c>
      <c r="F21" s="112">
        <v>82</v>
      </c>
      <c r="G21" s="113">
        <f t="shared" si="0"/>
        <v>2.3638617429156215E-3</v>
      </c>
      <c r="I21" s="143"/>
      <c r="J21" s="114" t="s">
        <v>163</v>
      </c>
      <c r="K21" s="115">
        <f>SUM('Totale resultaten'!AX22)</f>
        <v>34</v>
      </c>
      <c r="M21" s="112" t="s">
        <v>151</v>
      </c>
      <c r="N21" s="112">
        <v>3</v>
      </c>
      <c r="O21" s="113">
        <f t="shared" si="1"/>
        <v>1.2674271229404308E-3</v>
      </c>
    </row>
    <row r="22" spans="1:15" ht="12.75" x14ac:dyDescent="0.2">
      <c r="A22" s="143"/>
      <c r="B22" s="114" t="s">
        <v>164</v>
      </c>
      <c r="C22" s="115">
        <f>SUM('Totale resultaten'!AY23)</f>
        <v>757</v>
      </c>
      <c r="E22" s="112" t="s">
        <v>149</v>
      </c>
      <c r="F22" s="112">
        <v>72</v>
      </c>
      <c r="G22" s="113">
        <f t="shared" si="0"/>
        <v>2.0755859206088387E-3</v>
      </c>
      <c r="I22" s="143"/>
      <c r="J22" s="114" t="s">
        <v>165</v>
      </c>
      <c r="K22" s="115">
        <f>SUM('Totale resultaten'!AX23)</f>
        <v>21</v>
      </c>
      <c r="M22" s="112" t="s">
        <v>166</v>
      </c>
      <c r="N22" s="112">
        <v>3</v>
      </c>
      <c r="O22" s="113">
        <f t="shared" si="1"/>
        <v>1.2674271229404308E-3</v>
      </c>
    </row>
    <row r="23" spans="1:15" ht="12.75" x14ac:dyDescent="0.2">
      <c r="A23" s="143"/>
      <c r="B23" s="114" t="s">
        <v>167</v>
      </c>
      <c r="C23" s="115">
        <f>SUM('Totale resultaten'!AY24)</f>
        <v>107</v>
      </c>
      <c r="E23" s="112" t="s">
        <v>137</v>
      </c>
      <c r="F23" s="112">
        <v>69</v>
      </c>
      <c r="G23" s="113">
        <f t="shared" si="0"/>
        <v>1.9891031739168036E-3</v>
      </c>
      <c r="I23" s="143"/>
      <c r="J23" s="114" t="s">
        <v>168</v>
      </c>
      <c r="K23" s="115">
        <f>SUM('Totale resultaten'!AX24)</f>
        <v>41</v>
      </c>
      <c r="M23" s="112" t="s">
        <v>169</v>
      </c>
      <c r="N23" s="112">
        <v>1</v>
      </c>
      <c r="O23" s="113">
        <f t="shared" si="1"/>
        <v>4.224757076468103E-4</v>
      </c>
    </row>
    <row r="24" spans="1:15" ht="12.75" x14ac:dyDescent="0.2">
      <c r="A24" s="144"/>
      <c r="B24" s="114" t="s">
        <v>170</v>
      </c>
      <c r="C24" s="115">
        <f>SUM('Totale resultaten'!AY25)</f>
        <v>0</v>
      </c>
      <c r="E24" s="112" t="s">
        <v>171</v>
      </c>
      <c r="F24" s="112">
        <v>62</v>
      </c>
      <c r="G24" s="113">
        <f t="shared" si="0"/>
        <v>1.7873100983020554E-3</v>
      </c>
      <c r="I24" s="144"/>
      <c r="J24" s="114" t="s">
        <v>172</v>
      </c>
      <c r="K24" s="115">
        <f>SUM('Totale resultaten'!AX25)</f>
        <v>0</v>
      </c>
      <c r="M24" s="112" t="s">
        <v>173</v>
      </c>
      <c r="N24" s="112">
        <v>0</v>
      </c>
      <c r="O24" s="113">
        <f t="shared" si="1"/>
        <v>0</v>
      </c>
    </row>
    <row r="25" spans="1:15" ht="12.75" x14ac:dyDescent="0.2">
      <c r="A25" s="148" t="s">
        <v>54</v>
      </c>
      <c r="B25" s="114" t="s">
        <v>174</v>
      </c>
      <c r="C25" s="115">
        <f>SUM('Totale resultaten'!AY26)</f>
        <v>4</v>
      </c>
      <c r="E25" s="112" t="s">
        <v>175</v>
      </c>
      <c r="F25" s="112">
        <v>56</v>
      </c>
      <c r="G25" s="113">
        <f t="shared" si="0"/>
        <v>1.6143446049179855E-3</v>
      </c>
      <c r="I25" s="148" t="s">
        <v>54</v>
      </c>
      <c r="J25" s="114" t="s">
        <v>176</v>
      </c>
      <c r="K25" s="115">
        <f>SUM('Totale resultaten'!AX26)</f>
        <v>0</v>
      </c>
      <c r="M25" s="112" t="s">
        <v>177</v>
      </c>
      <c r="N25" s="112">
        <v>0</v>
      </c>
      <c r="O25" s="113">
        <f t="shared" si="1"/>
        <v>0</v>
      </c>
    </row>
    <row r="26" spans="1:15" ht="12.75" x14ac:dyDescent="0.2">
      <c r="A26" s="143"/>
      <c r="B26" s="114" t="s">
        <v>178</v>
      </c>
      <c r="C26" s="115">
        <f>SUM('Totale resultaten'!AY27)</f>
        <v>17</v>
      </c>
      <c r="E26" s="112" t="s">
        <v>179</v>
      </c>
      <c r="F26" s="112">
        <v>54</v>
      </c>
      <c r="G26" s="113">
        <f t="shared" si="0"/>
        <v>1.5566894404566288E-3</v>
      </c>
      <c r="I26" s="143"/>
      <c r="J26" s="114" t="s">
        <v>180</v>
      </c>
      <c r="K26" s="115">
        <f>SUM('Totale resultaten'!AX27)</f>
        <v>0</v>
      </c>
      <c r="M26" s="112" t="s">
        <v>181</v>
      </c>
      <c r="N26" s="112">
        <v>0</v>
      </c>
      <c r="O26" s="113">
        <f t="shared" si="1"/>
        <v>0</v>
      </c>
    </row>
    <row r="27" spans="1:15" ht="12.75" x14ac:dyDescent="0.2">
      <c r="A27" s="143"/>
      <c r="B27" s="114" t="s">
        <v>182</v>
      </c>
      <c r="C27" s="115">
        <f>SUM('Totale resultaten'!AY28)</f>
        <v>54</v>
      </c>
      <c r="E27" s="112" t="s">
        <v>183</v>
      </c>
      <c r="F27" s="112">
        <v>53</v>
      </c>
      <c r="G27" s="113">
        <f t="shared" si="0"/>
        <v>1.5278618582259505E-3</v>
      </c>
      <c r="I27" s="143"/>
      <c r="J27" s="114" t="s">
        <v>184</v>
      </c>
      <c r="K27" s="115">
        <f>SUM('Totale resultaten'!AX28)</f>
        <v>0</v>
      </c>
      <c r="M27" s="112" t="s">
        <v>179</v>
      </c>
      <c r="N27" s="112">
        <v>0</v>
      </c>
      <c r="O27" s="113">
        <f t="shared" si="1"/>
        <v>0</v>
      </c>
    </row>
    <row r="28" spans="1:15" ht="12.75" x14ac:dyDescent="0.2">
      <c r="A28" s="143"/>
      <c r="B28" s="114" t="s">
        <v>185</v>
      </c>
      <c r="C28" s="115">
        <f>SUM('Totale resultaten'!AY29)</f>
        <v>56</v>
      </c>
      <c r="E28" s="112" t="s">
        <v>186</v>
      </c>
      <c r="F28" s="112">
        <v>25</v>
      </c>
      <c r="G28" s="113">
        <f t="shared" si="0"/>
        <v>7.2068955576695779E-4</v>
      </c>
      <c r="I28" s="143"/>
      <c r="J28" s="114" t="s">
        <v>187</v>
      </c>
      <c r="K28" s="115">
        <f>SUM('Totale resultaten'!AX29)</f>
        <v>0</v>
      </c>
      <c r="M28" s="112" t="s">
        <v>175</v>
      </c>
      <c r="N28" s="112">
        <v>0</v>
      </c>
      <c r="O28" s="113">
        <f t="shared" si="1"/>
        <v>0</v>
      </c>
    </row>
    <row r="29" spans="1:15" ht="12.75" x14ac:dyDescent="0.2">
      <c r="A29" s="143"/>
      <c r="B29" s="114" t="s">
        <v>188</v>
      </c>
      <c r="C29" s="115">
        <f>SUM('Totale resultaten'!AY30)</f>
        <v>6</v>
      </c>
      <c r="E29" s="112" t="s">
        <v>166</v>
      </c>
      <c r="F29" s="112">
        <v>22</v>
      </c>
      <c r="G29" s="113">
        <f t="shared" si="0"/>
        <v>6.3420680907492284E-4</v>
      </c>
      <c r="I29" s="143"/>
      <c r="J29" s="114" t="s">
        <v>189</v>
      </c>
      <c r="K29" s="115">
        <f>SUM('Totale resultaten'!AX30)</f>
        <v>0</v>
      </c>
      <c r="M29" s="112" t="s">
        <v>190</v>
      </c>
      <c r="N29" s="112">
        <v>0</v>
      </c>
      <c r="O29" s="113">
        <f t="shared" si="1"/>
        <v>0</v>
      </c>
    </row>
    <row r="30" spans="1:15" ht="12.75" x14ac:dyDescent="0.2">
      <c r="A30" s="143"/>
      <c r="B30" s="114" t="s">
        <v>191</v>
      </c>
      <c r="C30" s="115">
        <f>SUM('Totale resultaten'!AY31)</f>
        <v>62</v>
      </c>
      <c r="E30" s="112" t="s">
        <v>181</v>
      </c>
      <c r="F30" s="112">
        <v>17</v>
      </c>
      <c r="G30" s="113">
        <f t="shared" si="0"/>
        <v>4.9006889792153137E-4</v>
      </c>
      <c r="I30" s="143"/>
      <c r="J30" s="114" t="s">
        <v>192</v>
      </c>
      <c r="K30" s="115">
        <f>SUM('Totale resultaten'!AX31)</f>
        <v>0</v>
      </c>
      <c r="M30" s="112" t="s">
        <v>171</v>
      </c>
      <c r="N30" s="112">
        <v>0</v>
      </c>
      <c r="O30" s="113">
        <f t="shared" si="1"/>
        <v>0</v>
      </c>
    </row>
    <row r="31" spans="1:15" ht="12.75" x14ac:dyDescent="0.2">
      <c r="A31" s="143"/>
      <c r="B31" s="114" t="s">
        <v>193</v>
      </c>
      <c r="C31" s="115">
        <f>SUM('Totale resultaten'!AY32)</f>
        <v>121</v>
      </c>
      <c r="E31" s="112" t="s">
        <v>194</v>
      </c>
      <c r="F31" s="112">
        <v>12</v>
      </c>
      <c r="G31" s="113">
        <f t="shared" si="0"/>
        <v>3.4593098676813974E-4</v>
      </c>
      <c r="I31" s="143"/>
      <c r="J31" s="114" t="s">
        <v>195</v>
      </c>
      <c r="K31" s="115">
        <f>SUM('Totale resultaten'!AX32)</f>
        <v>0</v>
      </c>
      <c r="M31" s="112" t="s">
        <v>147</v>
      </c>
      <c r="N31" s="112">
        <v>0</v>
      </c>
      <c r="O31" s="113">
        <f t="shared" si="1"/>
        <v>0</v>
      </c>
    </row>
    <row r="32" spans="1:15" ht="12.75" x14ac:dyDescent="0.2">
      <c r="A32" s="144"/>
      <c r="B32" s="114" t="s">
        <v>196</v>
      </c>
      <c r="C32" s="115">
        <f>SUM('Totale resultaten'!AY33)</f>
        <v>53</v>
      </c>
      <c r="E32" s="112" t="s">
        <v>190</v>
      </c>
      <c r="F32" s="112">
        <v>6</v>
      </c>
      <c r="G32" s="113">
        <f t="shared" si="0"/>
        <v>1.7296549338406987E-4</v>
      </c>
      <c r="I32" s="144"/>
      <c r="J32" s="114" t="s">
        <v>197</v>
      </c>
      <c r="K32" s="115">
        <f>SUM('Totale resultaten'!AX33)</f>
        <v>0</v>
      </c>
      <c r="M32" s="112" t="s">
        <v>183</v>
      </c>
      <c r="N32" s="112">
        <v>0</v>
      </c>
      <c r="O32" s="113">
        <f t="shared" si="1"/>
        <v>0</v>
      </c>
    </row>
    <row r="33" spans="1:15" ht="12.75" x14ac:dyDescent="0.2">
      <c r="A33" s="142" t="s">
        <v>63</v>
      </c>
      <c r="B33" s="72" t="s">
        <v>198</v>
      </c>
      <c r="C33" s="115">
        <f>SUM('Totale resultaten'!AY34)</f>
        <v>25</v>
      </c>
      <c r="E33" s="112" t="s">
        <v>199</v>
      </c>
      <c r="F33" s="112">
        <v>6</v>
      </c>
      <c r="G33" s="113">
        <f t="shared" si="0"/>
        <v>1.7296549338406987E-4</v>
      </c>
      <c r="I33" s="142" t="s">
        <v>63</v>
      </c>
      <c r="J33" s="72" t="s">
        <v>200</v>
      </c>
      <c r="K33" s="115">
        <f>SUM('Totale resultaten'!AX34)</f>
        <v>0</v>
      </c>
      <c r="M33" s="112" t="s">
        <v>186</v>
      </c>
      <c r="N33" s="112">
        <v>0</v>
      </c>
      <c r="O33" s="113">
        <f t="shared" si="1"/>
        <v>0</v>
      </c>
    </row>
    <row r="34" spans="1:15" ht="12.75" x14ac:dyDescent="0.2">
      <c r="A34" s="143"/>
      <c r="B34" s="79" t="s">
        <v>201</v>
      </c>
      <c r="C34" s="115">
        <f>SUM('Totale resultaten'!AY35)</f>
        <v>3</v>
      </c>
      <c r="E34" s="112" t="s">
        <v>202</v>
      </c>
      <c r="F34" s="112">
        <v>6</v>
      </c>
      <c r="G34" s="113">
        <f t="shared" si="0"/>
        <v>1.7296549338406987E-4</v>
      </c>
      <c r="I34" s="143"/>
      <c r="J34" s="79" t="s">
        <v>203</v>
      </c>
      <c r="K34" s="115">
        <f>SUM('Totale resultaten'!AX35)</f>
        <v>0</v>
      </c>
      <c r="M34" s="112" t="s">
        <v>204</v>
      </c>
      <c r="N34" s="112">
        <v>0</v>
      </c>
      <c r="O34" s="113">
        <f t="shared" si="1"/>
        <v>0</v>
      </c>
    </row>
    <row r="35" spans="1:15" ht="12.75" x14ac:dyDescent="0.2">
      <c r="A35" s="143"/>
      <c r="B35" s="79" t="s">
        <v>205</v>
      </c>
      <c r="C35" s="115">
        <f>SUM('Totale resultaten'!AY36)</f>
        <v>82</v>
      </c>
      <c r="E35" s="112" t="s">
        <v>177</v>
      </c>
      <c r="F35" s="112">
        <v>4</v>
      </c>
      <c r="G35" s="113">
        <f t="shared" si="0"/>
        <v>1.1531032892271325E-4</v>
      </c>
      <c r="I35" s="143"/>
      <c r="J35" s="79" t="s">
        <v>206</v>
      </c>
      <c r="K35" s="115">
        <f>SUM('Totale resultaten'!AX36)</f>
        <v>0</v>
      </c>
      <c r="M35" s="112" t="s">
        <v>162</v>
      </c>
      <c r="N35" s="112">
        <v>0</v>
      </c>
      <c r="O35" s="113">
        <f t="shared" si="1"/>
        <v>0</v>
      </c>
    </row>
    <row r="36" spans="1:15" ht="12.75" x14ac:dyDescent="0.2">
      <c r="A36" s="143"/>
      <c r="B36" s="82" t="s">
        <v>207</v>
      </c>
      <c r="C36" s="115">
        <f>SUM('Totale resultaten'!AY37)</f>
        <v>3</v>
      </c>
      <c r="E36" s="112" t="s">
        <v>208</v>
      </c>
      <c r="F36" s="112">
        <v>4</v>
      </c>
      <c r="G36" s="113">
        <f t="shared" si="0"/>
        <v>1.1531032892271325E-4</v>
      </c>
      <c r="I36" s="143"/>
      <c r="J36" s="82" t="s">
        <v>209</v>
      </c>
      <c r="K36" s="115">
        <f>SUM('Totale resultaten'!AX37)</f>
        <v>0</v>
      </c>
      <c r="M36" s="112" t="s">
        <v>210</v>
      </c>
      <c r="N36" s="112">
        <v>0</v>
      </c>
      <c r="O36" s="113">
        <f t="shared" si="1"/>
        <v>0</v>
      </c>
    </row>
    <row r="37" spans="1:15" ht="12.75" x14ac:dyDescent="0.2">
      <c r="A37" s="143"/>
      <c r="B37" s="79" t="s">
        <v>211</v>
      </c>
      <c r="C37" s="115">
        <f>SUM('Totale resultaten'!AY38)</f>
        <v>4</v>
      </c>
      <c r="E37" s="112" t="s">
        <v>212</v>
      </c>
      <c r="F37" s="112">
        <v>4</v>
      </c>
      <c r="G37" s="113">
        <f t="shared" si="0"/>
        <v>1.1531032892271325E-4</v>
      </c>
      <c r="I37" s="143"/>
      <c r="J37" s="79" t="s">
        <v>213</v>
      </c>
      <c r="K37" s="115">
        <f>SUM('Totale resultaten'!AX38)</f>
        <v>0</v>
      </c>
      <c r="M37" s="112" t="s">
        <v>208</v>
      </c>
      <c r="N37" s="112">
        <v>0</v>
      </c>
      <c r="O37" s="113">
        <f t="shared" si="1"/>
        <v>0</v>
      </c>
    </row>
    <row r="38" spans="1:15" ht="12.75" x14ac:dyDescent="0.2">
      <c r="A38" s="143"/>
      <c r="B38" s="79" t="s">
        <v>214</v>
      </c>
      <c r="C38" s="115">
        <f>SUM('Totale resultaten'!AY39)</f>
        <v>3</v>
      </c>
      <c r="E38" s="112" t="s">
        <v>204</v>
      </c>
      <c r="F38" s="112">
        <v>3</v>
      </c>
      <c r="G38" s="113">
        <f t="shared" si="0"/>
        <v>8.6482746692034934E-5</v>
      </c>
      <c r="I38" s="143"/>
      <c r="J38" s="79" t="s">
        <v>215</v>
      </c>
      <c r="K38" s="115">
        <f>SUM('Totale resultaten'!AX39)</f>
        <v>0</v>
      </c>
      <c r="M38" s="112" t="s">
        <v>216</v>
      </c>
      <c r="N38" s="112">
        <v>0</v>
      </c>
      <c r="O38" s="113">
        <f t="shared" si="1"/>
        <v>0</v>
      </c>
    </row>
    <row r="39" spans="1:15" ht="12.75" x14ac:dyDescent="0.2">
      <c r="A39" s="143"/>
      <c r="B39" s="79" t="s">
        <v>217</v>
      </c>
      <c r="C39" s="115">
        <f>SUM('Totale resultaten'!AY40)</f>
        <v>2</v>
      </c>
      <c r="E39" s="112" t="s">
        <v>210</v>
      </c>
      <c r="F39" s="112">
        <v>3</v>
      </c>
      <c r="G39" s="113">
        <f t="shared" si="0"/>
        <v>8.6482746692034934E-5</v>
      </c>
      <c r="I39" s="143"/>
      <c r="J39" s="79" t="s">
        <v>218</v>
      </c>
      <c r="K39" s="115">
        <f>SUM('Totale resultaten'!AX40)</f>
        <v>0</v>
      </c>
      <c r="M39" s="112" t="s">
        <v>219</v>
      </c>
      <c r="N39" s="112">
        <v>0</v>
      </c>
      <c r="O39" s="113">
        <f t="shared" si="1"/>
        <v>0</v>
      </c>
    </row>
    <row r="40" spans="1:15" ht="12.75" x14ac:dyDescent="0.2">
      <c r="A40" s="143"/>
      <c r="B40" s="79" t="s">
        <v>220</v>
      </c>
      <c r="C40" s="115">
        <f>SUM('Totale resultaten'!AY41)</f>
        <v>1</v>
      </c>
      <c r="E40" s="112" t="s">
        <v>216</v>
      </c>
      <c r="F40" s="112">
        <v>3</v>
      </c>
      <c r="G40" s="113">
        <f t="shared" si="0"/>
        <v>8.6482746692034934E-5</v>
      </c>
      <c r="I40" s="143"/>
      <c r="J40" s="79" t="s">
        <v>221</v>
      </c>
      <c r="K40" s="115">
        <f>SUM('Totale resultaten'!AX41)</f>
        <v>0</v>
      </c>
      <c r="M40" s="112" t="s">
        <v>222</v>
      </c>
      <c r="N40" s="112">
        <v>0</v>
      </c>
      <c r="O40" s="113">
        <f t="shared" si="1"/>
        <v>0</v>
      </c>
    </row>
    <row r="41" spans="1:15" ht="12.75" x14ac:dyDescent="0.2">
      <c r="A41" s="143"/>
      <c r="B41" s="79" t="s">
        <v>223</v>
      </c>
      <c r="C41" s="115">
        <f>SUM('Totale resultaten'!AY42)</f>
        <v>1</v>
      </c>
      <c r="E41" s="112" t="s">
        <v>224</v>
      </c>
      <c r="F41" s="112">
        <v>3</v>
      </c>
      <c r="G41" s="113">
        <f t="shared" si="0"/>
        <v>8.6482746692034934E-5</v>
      </c>
      <c r="I41" s="143"/>
      <c r="J41" s="79" t="s">
        <v>225</v>
      </c>
      <c r="K41" s="115">
        <f>SUM('Totale resultaten'!AX42)</f>
        <v>0</v>
      </c>
      <c r="M41" s="112" t="s">
        <v>226</v>
      </c>
      <c r="N41" s="112">
        <v>0</v>
      </c>
      <c r="O41" s="113">
        <f t="shared" si="1"/>
        <v>0</v>
      </c>
    </row>
    <row r="42" spans="1:15" ht="12.75" x14ac:dyDescent="0.2">
      <c r="A42" s="143"/>
      <c r="B42" s="79" t="s">
        <v>227</v>
      </c>
      <c r="C42" s="115">
        <f>SUM('Totale resultaten'!AY43)</f>
        <v>2</v>
      </c>
      <c r="E42" s="112" t="s">
        <v>228</v>
      </c>
      <c r="F42" s="112">
        <v>3</v>
      </c>
      <c r="G42" s="113">
        <f t="shared" si="0"/>
        <v>8.6482746692034934E-5</v>
      </c>
      <c r="I42" s="143"/>
      <c r="J42" s="79" t="s">
        <v>229</v>
      </c>
      <c r="K42" s="115">
        <f>SUM('Totale resultaten'!AX43)</f>
        <v>0</v>
      </c>
      <c r="M42" s="112" t="s">
        <v>230</v>
      </c>
      <c r="N42" s="112">
        <v>0</v>
      </c>
      <c r="O42" s="113">
        <f t="shared" si="1"/>
        <v>0</v>
      </c>
    </row>
    <row r="43" spans="1:15" ht="12.75" x14ac:dyDescent="0.2">
      <c r="A43" s="143"/>
      <c r="B43" s="79" t="s">
        <v>231</v>
      </c>
      <c r="C43" s="115">
        <f>SUM('Totale resultaten'!AY44)</f>
        <v>3</v>
      </c>
      <c r="E43" s="112" t="s">
        <v>232</v>
      </c>
      <c r="F43" s="112">
        <v>3</v>
      </c>
      <c r="G43" s="113">
        <f t="shared" si="0"/>
        <v>8.6482746692034934E-5</v>
      </c>
      <c r="I43" s="143"/>
      <c r="J43" s="79" t="s">
        <v>233</v>
      </c>
      <c r="K43" s="115">
        <f>SUM('Totale resultaten'!AX44)</f>
        <v>0</v>
      </c>
      <c r="M43" s="112" t="s">
        <v>224</v>
      </c>
      <c r="N43" s="112">
        <v>0</v>
      </c>
      <c r="O43" s="113">
        <f t="shared" si="1"/>
        <v>0</v>
      </c>
    </row>
    <row r="44" spans="1:15" ht="12.75" x14ac:dyDescent="0.2">
      <c r="A44" s="143"/>
      <c r="B44" s="79" t="s">
        <v>234</v>
      </c>
      <c r="C44" s="115">
        <f>SUM('Totale resultaten'!AY45)</f>
        <v>1</v>
      </c>
      <c r="E44" s="112" t="s">
        <v>235</v>
      </c>
      <c r="F44" s="112">
        <v>3</v>
      </c>
      <c r="G44" s="113">
        <f t="shared" si="0"/>
        <v>8.6482746692034934E-5</v>
      </c>
      <c r="I44" s="143"/>
      <c r="J44" s="79" t="s">
        <v>236</v>
      </c>
      <c r="K44" s="115">
        <f>SUM('Totale resultaten'!AX45)</f>
        <v>0</v>
      </c>
      <c r="M44" s="112" t="s">
        <v>237</v>
      </c>
      <c r="N44" s="112">
        <v>0</v>
      </c>
      <c r="O44" s="113">
        <f t="shared" si="1"/>
        <v>0</v>
      </c>
    </row>
    <row r="45" spans="1:15" ht="12.75" x14ac:dyDescent="0.2">
      <c r="A45" s="143"/>
      <c r="B45" s="82" t="s">
        <v>238</v>
      </c>
      <c r="C45" s="115">
        <f>SUM('Totale resultaten'!AY46)</f>
        <v>2</v>
      </c>
      <c r="E45" s="112" t="s">
        <v>219</v>
      </c>
      <c r="F45" s="112">
        <v>2</v>
      </c>
      <c r="G45" s="113">
        <f t="shared" si="0"/>
        <v>5.7655164461356625E-5</v>
      </c>
      <c r="I45" s="143"/>
      <c r="J45" s="82" t="s">
        <v>239</v>
      </c>
      <c r="K45" s="115">
        <f>SUM('Totale resultaten'!AX46)</f>
        <v>0</v>
      </c>
      <c r="M45" s="112" t="s">
        <v>240</v>
      </c>
      <c r="N45" s="112">
        <v>0</v>
      </c>
      <c r="O45" s="113">
        <f t="shared" si="1"/>
        <v>0</v>
      </c>
    </row>
    <row r="46" spans="1:15" ht="12.75" x14ac:dyDescent="0.2">
      <c r="A46" s="143"/>
      <c r="B46" s="79" t="s">
        <v>241</v>
      </c>
      <c r="C46" s="115">
        <f>SUM('Totale resultaten'!AY47)</f>
        <v>1</v>
      </c>
      <c r="E46" s="112" t="s">
        <v>230</v>
      </c>
      <c r="F46" s="112">
        <v>2</v>
      </c>
      <c r="G46" s="113">
        <f t="shared" si="0"/>
        <v>5.7655164461356625E-5</v>
      </c>
      <c r="I46" s="143"/>
      <c r="J46" s="79" t="s">
        <v>242</v>
      </c>
      <c r="K46" s="115">
        <f>SUM('Totale resultaten'!AX47)</f>
        <v>0</v>
      </c>
      <c r="M46" s="112" t="s">
        <v>243</v>
      </c>
      <c r="N46" s="112">
        <v>0</v>
      </c>
      <c r="O46" s="113">
        <f t="shared" si="1"/>
        <v>0</v>
      </c>
    </row>
    <row r="47" spans="1:15" ht="12.75" x14ac:dyDescent="0.2">
      <c r="A47" s="143"/>
      <c r="B47" s="93" t="s">
        <v>244</v>
      </c>
      <c r="C47" s="115">
        <f>SUM('Totale resultaten'!AY49)</f>
        <v>2</v>
      </c>
      <c r="E47" s="112" t="s">
        <v>240</v>
      </c>
      <c r="F47" s="112">
        <v>2</v>
      </c>
      <c r="G47" s="113">
        <f t="shared" si="0"/>
        <v>5.7655164461356625E-5</v>
      </c>
      <c r="I47" s="143"/>
      <c r="J47" s="93" t="s">
        <v>245</v>
      </c>
      <c r="K47" s="115">
        <f>SUM('Totale resultaten'!AX48)</f>
        <v>0</v>
      </c>
      <c r="M47" s="112" t="s">
        <v>246</v>
      </c>
      <c r="N47" s="112">
        <v>0</v>
      </c>
      <c r="O47" s="113">
        <f t="shared" si="1"/>
        <v>0</v>
      </c>
    </row>
    <row r="48" spans="1:15" ht="12.75" x14ac:dyDescent="0.2">
      <c r="A48" s="143"/>
      <c r="B48" s="93" t="s">
        <v>247</v>
      </c>
      <c r="C48" s="115">
        <f>SUM('Totale resultaten'!AY50)</f>
        <v>3</v>
      </c>
      <c r="E48" s="112" t="s">
        <v>246</v>
      </c>
      <c r="F48" s="112">
        <v>2</v>
      </c>
      <c r="G48" s="113">
        <f t="shared" si="0"/>
        <v>5.7655164461356625E-5</v>
      </c>
      <c r="I48" s="143"/>
      <c r="J48" s="93" t="s">
        <v>248</v>
      </c>
      <c r="K48" s="115">
        <f>SUM('Totale resultaten'!AX49)</f>
        <v>0</v>
      </c>
      <c r="M48" s="112" t="s">
        <v>228</v>
      </c>
      <c r="N48" s="112">
        <v>0</v>
      </c>
      <c r="O48" s="113">
        <f t="shared" si="1"/>
        <v>0</v>
      </c>
    </row>
    <row r="49" spans="1:15" ht="12.75" x14ac:dyDescent="0.2">
      <c r="A49" s="143"/>
      <c r="B49" s="96" t="s">
        <v>249</v>
      </c>
      <c r="C49" s="115">
        <f>SUM('Totale resultaten'!AY51)</f>
        <v>6</v>
      </c>
      <c r="E49" s="112" t="s">
        <v>250</v>
      </c>
      <c r="F49" s="112">
        <v>2</v>
      </c>
      <c r="G49" s="113">
        <f t="shared" si="0"/>
        <v>5.7655164461356625E-5</v>
      </c>
      <c r="I49" s="143"/>
      <c r="J49" s="96" t="s">
        <v>251</v>
      </c>
      <c r="K49" s="115">
        <f>SUM('Totale resultaten'!AX50)</f>
        <v>0</v>
      </c>
      <c r="M49" s="112" t="s">
        <v>199</v>
      </c>
      <c r="N49" s="112">
        <v>0</v>
      </c>
      <c r="O49" s="113">
        <f t="shared" si="1"/>
        <v>0</v>
      </c>
    </row>
    <row r="50" spans="1:15" ht="12.75" x14ac:dyDescent="0.2">
      <c r="A50" s="143"/>
      <c r="B50" s="93" t="s">
        <v>252</v>
      </c>
      <c r="C50" s="115">
        <f>SUM('Totale resultaten'!AY52)</f>
        <v>1</v>
      </c>
      <c r="E50" s="112" t="s">
        <v>253</v>
      </c>
      <c r="F50" s="112">
        <v>2</v>
      </c>
      <c r="G50" s="113">
        <f t="shared" si="0"/>
        <v>5.7655164461356625E-5</v>
      </c>
      <c r="I50" s="143"/>
      <c r="J50" s="93" t="s">
        <v>254</v>
      </c>
      <c r="K50" s="115">
        <f>SUM('Totale resultaten'!AX51)</f>
        <v>0</v>
      </c>
      <c r="M50" s="112" t="s">
        <v>255</v>
      </c>
      <c r="N50" s="112">
        <v>0</v>
      </c>
      <c r="O50" s="113">
        <f t="shared" si="1"/>
        <v>0</v>
      </c>
    </row>
    <row r="51" spans="1:15" ht="12.75" x14ac:dyDescent="0.2">
      <c r="A51" s="143"/>
      <c r="B51" s="93" t="s">
        <v>256</v>
      </c>
      <c r="C51" s="115">
        <f>SUM('Totale resultaten'!AY53)</f>
        <v>4</v>
      </c>
      <c r="E51" s="112" t="s">
        <v>222</v>
      </c>
      <c r="F51" s="112">
        <v>1</v>
      </c>
      <c r="G51" s="113">
        <f t="shared" si="0"/>
        <v>2.8827582230678313E-5</v>
      </c>
      <c r="I51" s="143"/>
      <c r="J51" s="93" t="s">
        <v>257</v>
      </c>
      <c r="K51" s="115">
        <f>SUM('Totale resultaten'!AX52)</f>
        <v>0</v>
      </c>
      <c r="M51" s="112" t="s">
        <v>212</v>
      </c>
      <c r="N51" s="112">
        <v>0</v>
      </c>
      <c r="O51" s="113">
        <f t="shared" si="1"/>
        <v>0</v>
      </c>
    </row>
    <row r="52" spans="1:15" ht="12.75" x14ac:dyDescent="0.2">
      <c r="A52" s="143"/>
      <c r="B52" s="81" t="s">
        <v>258</v>
      </c>
      <c r="C52" s="115">
        <f>SUM('Totale resultaten'!AY54)</f>
        <v>12</v>
      </c>
      <c r="E52" s="112" t="s">
        <v>226</v>
      </c>
      <c r="F52" s="112">
        <v>1</v>
      </c>
      <c r="G52" s="113">
        <f t="shared" si="0"/>
        <v>2.8827582230678313E-5</v>
      </c>
      <c r="I52" s="143"/>
      <c r="J52" s="81" t="s">
        <v>259</v>
      </c>
      <c r="K52" s="115">
        <f>SUM('Totale resultaten'!AX53)</f>
        <v>0</v>
      </c>
      <c r="M52" s="112" t="s">
        <v>194</v>
      </c>
      <c r="N52" s="112">
        <v>0</v>
      </c>
      <c r="O52" s="113">
        <f t="shared" si="1"/>
        <v>0</v>
      </c>
    </row>
    <row r="53" spans="1:15" ht="12.75" x14ac:dyDescent="0.2">
      <c r="A53" s="143"/>
      <c r="B53" s="81" t="s">
        <v>260</v>
      </c>
      <c r="C53" s="115">
        <f>SUM('Totale resultaten'!AY55)</f>
        <v>1</v>
      </c>
      <c r="E53" s="112" t="s">
        <v>237</v>
      </c>
      <c r="F53" s="112">
        <v>1</v>
      </c>
      <c r="G53" s="113">
        <f t="shared" si="0"/>
        <v>2.8827582230678313E-5</v>
      </c>
      <c r="I53" s="143"/>
      <c r="J53" s="81" t="s">
        <v>261</v>
      </c>
      <c r="K53" s="115">
        <f>SUM('Totale resultaten'!AX54)</f>
        <v>0</v>
      </c>
      <c r="M53" s="112" t="s">
        <v>262</v>
      </c>
      <c r="N53" s="112">
        <v>0</v>
      </c>
      <c r="O53" s="113">
        <f t="shared" si="1"/>
        <v>0</v>
      </c>
    </row>
    <row r="54" spans="1:15" ht="12.75" x14ac:dyDescent="0.2">
      <c r="A54" s="143"/>
      <c r="B54" s="101" t="s">
        <v>263</v>
      </c>
      <c r="C54" s="115">
        <f>SUM('Totale resultaten'!AY56)</f>
        <v>2</v>
      </c>
      <c r="E54" s="112" t="s">
        <v>243</v>
      </c>
      <c r="F54" s="112">
        <v>1</v>
      </c>
      <c r="G54" s="113">
        <f t="shared" si="0"/>
        <v>2.8827582230678313E-5</v>
      </c>
      <c r="I54" s="143"/>
      <c r="J54" s="101" t="s">
        <v>264</v>
      </c>
      <c r="K54" s="115">
        <f>SUM('Totale resultaten'!AX55)</f>
        <v>0</v>
      </c>
      <c r="M54" s="112" t="s">
        <v>250</v>
      </c>
      <c r="N54" s="112">
        <v>0</v>
      </c>
      <c r="O54" s="113">
        <f t="shared" si="1"/>
        <v>0</v>
      </c>
    </row>
    <row r="55" spans="1:15" ht="12.75" x14ac:dyDescent="0.2">
      <c r="A55" s="143"/>
      <c r="B55" s="81" t="s">
        <v>265</v>
      </c>
      <c r="C55" s="115">
        <f>SUM('Totale resultaten'!AY57)</f>
        <v>6</v>
      </c>
      <c r="E55" s="112" t="s">
        <v>255</v>
      </c>
      <c r="F55" s="112">
        <v>1</v>
      </c>
      <c r="G55" s="113">
        <f t="shared" si="0"/>
        <v>2.8827582230678313E-5</v>
      </c>
      <c r="I55" s="143"/>
      <c r="J55" s="81" t="s">
        <v>266</v>
      </c>
      <c r="K55" s="115">
        <f>SUM('Totale resultaten'!AX56)</f>
        <v>0</v>
      </c>
      <c r="M55" s="112" t="s">
        <v>202</v>
      </c>
      <c r="N55" s="112">
        <v>0</v>
      </c>
      <c r="O55" s="113">
        <f t="shared" si="1"/>
        <v>0</v>
      </c>
    </row>
    <row r="56" spans="1:15" ht="12.75" x14ac:dyDescent="0.2">
      <c r="A56" s="143"/>
      <c r="B56" s="101" t="s">
        <v>267</v>
      </c>
      <c r="C56" s="115">
        <f>SUM('Totale resultaten'!AY58)</f>
        <v>1</v>
      </c>
      <c r="E56" s="112" t="s">
        <v>262</v>
      </c>
      <c r="F56" s="112">
        <v>1</v>
      </c>
      <c r="G56" s="113">
        <f t="shared" si="0"/>
        <v>2.8827582230678313E-5</v>
      </c>
      <c r="I56" s="143"/>
      <c r="J56" s="101" t="s">
        <v>268</v>
      </c>
      <c r="K56" s="115">
        <f>SUM('Totale resultaten'!AX57)</f>
        <v>1</v>
      </c>
      <c r="M56" s="112" t="s">
        <v>269</v>
      </c>
      <c r="N56" s="112">
        <v>0</v>
      </c>
      <c r="O56" s="113">
        <f t="shared" si="1"/>
        <v>0</v>
      </c>
    </row>
    <row r="57" spans="1:15" ht="12.75" x14ac:dyDescent="0.2">
      <c r="A57" s="143"/>
      <c r="B57" s="101" t="s">
        <v>270</v>
      </c>
      <c r="C57" s="115">
        <f>SUM('Totale resultaten'!AY59)</f>
        <v>1</v>
      </c>
      <c r="E57" s="112" t="s">
        <v>169</v>
      </c>
      <c r="F57" s="112">
        <v>1</v>
      </c>
      <c r="G57" s="113">
        <f t="shared" si="0"/>
        <v>2.8827582230678313E-5</v>
      </c>
      <c r="I57" s="143"/>
      <c r="J57" s="101" t="s">
        <v>271</v>
      </c>
      <c r="K57" s="115">
        <f>SUM('Totale resultaten'!AX58)</f>
        <v>0</v>
      </c>
      <c r="M57" s="112" t="s">
        <v>232</v>
      </c>
      <c r="N57" s="112">
        <v>0</v>
      </c>
      <c r="O57" s="113">
        <f t="shared" si="1"/>
        <v>0</v>
      </c>
    </row>
    <row r="58" spans="1:15" ht="12.75" x14ac:dyDescent="0.2">
      <c r="A58" s="143"/>
      <c r="B58" s="101" t="s">
        <v>272</v>
      </c>
      <c r="C58" s="115">
        <f>SUM('Totale resultaten'!AY60)</f>
        <v>3</v>
      </c>
      <c r="E58" s="112" t="s">
        <v>269</v>
      </c>
      <c r="F58" s="112">
        <v>1</v>
      </c>
      <c r="G58" s="113">
        <f t="shared" si="0"/>
        <v>2.8827582230678313E-5</v>
      </c>
      <c r="I58" s="143"/>
      <c r="J58" s="101" t="s">
        <v>273</v>
      </c>
      <c r="K58" s="115">
        <f>SUM('Totale resultaten'!AX59)</f>
        <v>0</v>
      </c>
      <c r="M58" s="112" t="s">
        <v>274</v>
      </c>
      <c r="N58" s="112">
        <v>0</v>
      </c>
      <c r="O58" s="113">
        <f t="shared" si="1"/>
        <v>0</v>
      </c>
    </row>
    <row r="59" spans="1:15" ht="12.75" x14ac:dyDescent="0.2">
      <c r="A59" s="143"/>
      <c r="B59" s="101" t="s">
        <v>275</v>
      </c>
      <c r="C59" s="115">
        <f>SUM('Totale resultaten'!AY61)</f>
        <v>1</v>
      </c>
      <c r="E59" s="112" t="s">
        <v>274</v>
      </c>
      <c r="F59" s="112">
        <v>1</v>
      </c>
      <c r="G59" s="113">
        <f t="shared" si="0"/>
        <v>2.8827582230678313E-5</v>
      </c>
      <c r="I59" s="143"/>
      <c r="J59" s="101" t="s">
        <v>276</v>
      </c>
      <c r="K59" s="115">
        <f>SUM('Totale resultaten'!AX60)</f>
        <v>0</v>
      </c>
      <c r="M59" s="112" t="s">
        <v>277</v>
      </c>
      <c r="N59" s="112">
        <v>0</v>
      </c>
      <c r="O59" s="113">
        <f t="shared" si="1"/>
        <v>0</v>
      </c>
    </row>
    <row r="60" spans="1:15" ht="12.75" x14ac:dyDescent="0.2">
      <c r="A60" s="143"/>
      <c r="B60" s="101" t="s">
        <v>278</v>
      </c>
      <c r="C60" s="115">
        <f>SUM('Totale resultaten'!AY62)</f>
        <v>1</v>
      </c>
      <c r="E60" s="112" t="s">
        <v>277</v>
      </c>
      <c r="F60" s="112">
        <v>1</v>
      </c>
      <c r="G60" s="113">
        <f t="shared" si="0"/>
        <v>2.8827582230678313E-5</v>
      </c>
      <c r="I60" s="143"/>
      <c r="J60" s="101" t="s">
        <v>279</v>
      </c>
      <c r="K60" s="115">
        <f>SUM('Totale resultaten'!AX61)</f>
        <v>0</v>
      </c>
      <c r="M60" s="112" t="s">
        <v>235</v>
      </c>
      <c r="N60" s="112">
        <v>0</v>
      </c>
      <c r="O60" s="113">
        <f t="shared" si="1"/>
        <v>0</v>
      </c>
    </row>
    <row r="61" spans="1:15" ht="12.75" x14ac:dyDescent="0.2">
      <c r="A61" s="143"/>
      <c r="B61" s="81" t="s">
        <v>280</v>
      </c>
      <c r="C61" s="115">
        <f>SUM('Totale resultaten'!AY63)</f>
        <v>3</v>
      </c>
      <c r="E61" s="112" t="s">
        <v>281</v>
      </c>
      <c r="F61" s="112">
        <v>1</v>
      </c>
      <c r="G61" s="113">
        <f t="shared" si="0"/>
        <v>2.8827582230678313E-5</v>
      </c>
      <c r="I61" s="143"/>
      <c r="J61" s="81" t="s">
        <v>282</v>
      </c>
      <c r="K61" s="115">
        <f>SUM('Totale resultaten'!AX62)</f>
        <v>0</v>
      </c>
      <c r="M61" s="112" t="s">
        <v>281</v>
      </c>
      <c r="N61" s="112">
        <v>0</v>
      </c>
      <c r="O61" s="113">
        <f t="shared" si="1"/>
        <v>0</v>
      </c>
    </row>
    <row r="62" spans="1:15" ht="12.75" x14ac:dyDescent="0.2">
      <c r="A62" s="143"/>
      <c r="B62" s="105" t="s">
        <v>283</v>
      </c>
      <c r="C62" s="115">
        <f>SUM('Totale resultaten'!AY64)</f>
        <v>1</v>
      </c>
      <c r="E62" s="112" t="s">
        <v>284</v>
      </c>
      <c r="F62" s="112">
        <v>1</v>
      </c>
      <c r="G62" s="113">
        <f t="shared" si="0"/>
        <v>2.8827582230678313E-5</v>
      </c>
      <c r="I62" s="143"/>
      <c r="J62" s="105" t="s">
        <v>285</v>
      </c>
      <c r="K62" s="115">
        <f>SUM('Totale resultaten'!AX63)</f>
        <v>0</v>
      </c>
      <c r="M62" s="112" t="s">
        <v>253</v>
      </c>
      <c r="N62" s="112">
        <v>0</v>
      </c>
      <c r="O62" s="113">
        <f t="shared" si="1"/>
        <v>0</v>
      </c>
    </row>
    <row r="63" spans="1:15" ht="12.75" x14ac:dyDescent="0.2">
      <c r="A63" s="143"/>
      <c r="B63" s="81" t="s">
        <v>286</v>
      </c>
      <c r="C63" s="115">
        <f>SUM('Totale resultaten'!AY65)</f>
        <v>2</v>
      </c>
      <c r="E63" s="112" t="s">
        <v>173</v>
      </c>
      <c r="F63" s="112">
        <v>0</v>
      </c>
      <c r="G63" s="113">
        <f t="shared" si="0"/>
        <v>0</v>
      </c>
      <c r="I63" s="143"/>
      <c r="J63" s="81" t="s">
        <v>287</v>
      </c>
      <c r="K63" s="115">
        <f>SUM('Totale resultaten'!AX64)</f>
        <v>0</v>
      </c>
      <c r="M63" s="112" t="s">
        <v>284</v>
      </c>
      <c r="N63" s="112">
        <v>0</v>
      </c>
      <c r="O63" s="113">
        <f t="shared" si="1"/>
        <v>0</v>
      </c>
    </row>
    <row r="64" spans="1:15" ht="12.75" x14ac:dyDescent="0.2">
      <c r="A64" s="144"/>
      <c r="B64" s="81" t="s">
        <v>288</v>
      </c>
      <c r="C64" s="115">
        <f>SUM('Totale resultaten'!AY66)</f>
        <v>1</v>
      </c>
      <c r="I64" s="144"/>
      <c r="J64" s="81" t="s">
        <v>289</v>
      </c>
      <c r="K64" s="115">
        <f>SUM('Totale resultaten'!AX65)</f>
        <v>0</v>
      </c>
    </row>
    <row r="65" spans="1:11" ht="12.75" x14ac:dyDescent="0.2">
      <c r="A65" s="116"/>
      <c r="B65" s="116" t="s">
        <v>1045</v>
      </c>
      <c r="C65" s="116">
        <f>SUM(C3:C64)</f>
        <v>34689</v>
      </c>
      <c r="I65" s="116"/>
      <c r="J65" s="116"/>
      <c r="K65" s="116"/>
    </row>
    <row r="66" spans="1:11" ht="12.75" x14ac:dyDescent="0.2">
      <c r="A66" s="116"/>
      <c r="B66" s="116"/>
      <c r="C66" s="116"/>
      <c r="I66" s="116"/>
      <c r="J66" s="116"/>
      <c r="K66" s="116"/>
    </row>
    <row r="67" spans="1:11" ht="12.75" x14ac:dyDescent="0.2">
      <c r="A67" s="116"/>
      <c r="B67" s="116"/>
      <c r="C67" s="116"/>
      <c r="I67" s="116"/>
      <c r="J67" s="116"/>
      <c r="K67" s="116"/>
    </row>
    <row r="68" spans="1:11" ht="12.75" x14ac:dyDescent="0.2">
      <c r="A68" s="116"/>
      <c r="B68" s="116"/>
      <c r="C68" s="116"/>
      <c r="I68" s="116"/>
      <c r="J68" s="116"/>
      <c r="K68" s="116"/>
    </row>
    <row r="69" spans="1:11" ht="12.75" x14ac:dyDescent="0.2">
      <c r="A69" s="116"/>
      <c r="B69" s="116"/>
      <c r="C69" s="116"/>
      <c r="I69" s="116"/>
      <c r="J69" s="116"/>
      <c r="K69" s="116"/>
    </row>
    <row r="70" spans="1:11" ht="12.75" x14ac:dyDescent="0.2">
      <c r="A70" s="116"/>
      <c r="B70" s="116"/>
      <c r="C70" s="116"/>
      <c r="I70" s="116"/>
      <c r="J70" s="116"/>
      <c r="K70" s="116"/>
    </row>
    <row r="71" spans="1:11" ht="12.75" x14ac:dyDescent="0.2">
      <c r="A71" s="116"/>
      <c r="B71" s="116"/>
      <c r="C71" s="116"/>
      <c r="I71" s="116"/>
      <c r="J71" s="116"/>
      <c r="K71" s="116"/>
    </row>
    <row r="72" spans="1:11" ht="12.75" x14ac:dyDescent="0.2">
      <c r="A72" s="116"/>
      <c r="B72" s="116"/>
      <c r="C72" s="116"/>
      <c r="I72" s="116"/>
      <c r="J72" s="116"/>
      <c r="K72" s="116"/>
    </row>
    <row r="73" spans="1:11" ht="12.75" x14ac:dyDescent="0.2">
      <c r="A73" s="116"/>
      <c r="B73" s="116"/>
      <c r="C73" s="116"/>
      <c r="I73" s="116"/>
      <c r="J73" s="116"/>
      <c r="K73" s="116"/>
    </row>
    <row r="74" spans="1:11" ht="12.75" x14ac:dyDescent="0.2">
      <c r="A74" s="116"/>
      <c r="B74" s="116"/>
      <c r="C74" s="116"/>
      <c r="I74" s="116"/>
      <c r="J74" s="116"/>
      <c r="K74" s="116"/>
    </row>
    <row r="75" spans="1:11" ht="12.75" x14ac:dyDescent="0.2">
      <c r="A75" s="116"/>
      <c r="B75" s="116"/>
      <c r="C75" s="116"/>
      <c r="I75" s="116"/>
      <c r="J75" s="116"/>
      <c r="K75" s="116"/>
    </row>
    <row r="76" spans="1:11" ht="12.75" x14ac:dyDescent="0.2">
      <c r="A76" s="116"/>
      <c r="B76" s="116"/>
      <c r="C76" s="116"/>
      <c r="I76" s="116"/>
      <c r="J76" s="116"/>
      <c r="K76" s="116"/>
    </row>
    <row r="77" spans="1:11" ht="12.75" x14ac:dyDescent="0.2">
      <c r="A77" s="116"/>
      <c r="B77" s="116"/>
      <c r="C77" s="116"/>
      <c r="I77" s="116"/>
      <c r="J77" s="116"/>
      <c r="K77" s="116"/>
    </row>
    <row r="78" spans="1:11" ht="12.75" x14ac:dyDescent="0.2">
      <c r="A78" s="116"/>
      <c r="B78" s="116"/>
      <c r="C78" s="116"/>
      <c r="I78" s="116"/>
      <c r="J78" s="116"/>
      <c r="K78" s="116"/>
    </row>
    <row r="79" spans="1:11" ht="12.75" x14ac:dyDescent="0.2">
      <c r="A79" s="116"/>
      <c r="B79" s="116"/>
      <c r="C79" s="116"/>
      <c r="I79" s="116"/>
      <c r="J79" s="116"/>
      <c r="K79" s="116"/>
    </row>
    <row r="80" spans="1:11" ht="12.75" x14ac:dyDescent="0.2">
      <c r="A80" s="116"/>
      <c r="B80" s="116"/>
      <c r="C80" s="116"/>
      <c r="I80" s="116"/>
      <c r="J80" s="116"/>
      <c r="K80" s="116"/>
    </row>
    <row r="81" spans="1:11" ht="12.75" x14ac:dyDescent="0.2">
      <c r="A81" s="116"/>
      <c r="B81" s="116"/>
      <c r="C81" s="116"/>
      <c r="I81" s="116"/>
      <c r="J81" s="116"/>
      <c r="K81" s="116"/>
    </row>
    <row r="82" spans="1:11" ht="12.75" x14ac:dyDescent="0.2">
      <c r="A82" s="116"/>
      <c r="B82" s="116"/>
      <c r="C82" s="116"/>
      <c r="I82" s="116"/>
      <c r="J82" s="116"/>
      <c r="K82" s="116"/>
    </row>
    <row r="83" spans="1:11" ht="12.75" x14ac:dyDescent="0.2">
      <c r="A83" s="116"/>
      <c r="B83" s="116"/>
      <c r="C83" s="116"/>
      <c r="I83" s="116"/>
      <c r="J83" s="116"/>
      <c r="K83" s="116"/>
    </row>
    <row r="84" spans="1:11" ht="12.75" x14ac:dyDescent="0.2">
      <c r="A84" s="116"/>
      <c r="B84" s="116"/>
      <c r="C84" s="116"/>
      <c r="I84" s="116"/>
      <c r="J84" s="116"/>
      <c r="K84" s="116"/>
    </row>
    <row r="85" spans="1:11" ht="12.75" x14ac:dyDescent="0.2">
      <c r="A85" s="116"/>
      <c r="B85" s="116"/>
      <c r="C85" s="116"/>
      <c r="I85" s="116"/>
      <c r="J85" s="116"/>
      <c r="K85" s="116"/>
    </row>
    <row r="86" spans="1:11" ht="12.75" x14ac:dyDescent="0.2">
      <c r="A86" s="116"/>
      <c r="B86" s="116"/>
      <c r="C86" s="116"/>
      <c r="I86" s="116"/>
      <c r="J86" s="116"/>
      <c r="K86" s="116"/>
    </row>
    <row r="87" spans="1:11" ht="12.75" x14ac:dyDescent="0.2">
      <c r="A87" s="116"/>
      <c r="B87" s="116"/>
      <c r="C87" s="116"/>
      <c r="I87" s="116"/>
      <c r="J87" s="116"/>
      <c r="K87" s="116"/>
    </row>
    <row r="88" spans="1:11" ht="12.75" x14ac:dyDescent="0.2">
      <c r="A88" s="116"/>
      <c r="B88" s="116"/>
      <c r="C88" s="116"/>
      <c r="I88" s="116"/>
      <c r="J88" s="116"/>
      <c r="K88" s="116"/>
    </row>
    <row r="89" spans="1:11" ht="12.75" x14ac:dyDescent="0.2">
      <c r="A89" s="116"/>
      <c r="B89" s="116"/>
      <c r="C89" s="116"/>
      <c r="I89" s="116"/>
      <c r="J89" s="116"/>
      <c r="K89" s="116"/>
    </row>
    <row r="90" spans="1:11" ht="12.75" x14ac:dyDescent="0.2">
      <c r="A90" s="116"/>
      <c r="B90" s="116"/>
      <c r="C90" s="116"/>
      <c r="I90" s="116"/>
      <c r="J90" s="116"/>
      <c r="K90" s="116"/>
    </row>
    <row r="91" spans="1:11" ht="12.75" x14ac:dyDescent="0.2">
      <c r="A91" s="116"/>
      <c r="B91" s="116"/>
      <c r="C91" s="116"/>
      <c r="I91" s="116"/>
      <c r="J91" s="116"/>
      <c r="K91" s="116"/>
    </row>
    <row r="92" spans="1:11" ht="12.75" x14ac:dyDescent="0.2">
      <c r="A92" s="116"/>
      <c r="B92" s="116"/>
      <c r="C92" s="116"/>
      <c r="I92" s="116"/>
      <c r="J92" s="116"/>
      <c r="K92" s="116"/>
    </row>
    <row r="93" spans="1:11" ht="12.75" x14ac:dyDescent="0.2">
      <c r="A93" s="116"/>
      <c r="B93" s="116"/>
      <c r="C93" s="116"/>
      <c r="I93" s="116"/>
      <c r="J93" s="116"/>
      <c r="K93" s="116"/>
    </row>
    <row r="94" spans="1:11" ht="12.75" x14ac:dyDescent="0.2">
      <c r="A94" s="116"/>
      <c r="B94" s="116"/>
      <c r="C94" s="116"/>
      <c r="I94" s="116"/>
      <c r="J94" s="116"/>
      <c r="K94" s="116"/>
    </row>
    <row r="95" spans="1:11" ht="12.75" x14ac:dyDescent="0.2">
      <c r="A95" s="116"/>
      <c r="B95" s="116"/>
      <c r="C95" s="116"/>
      <c r="I95" s="116"/>
      <c r="J95" s="116"/>
      <c r="K95" s="116"/>
    </row>
    <row r="96" spans="1:11" ht="12.75" x14ac:dyDescent="0.2">
      <c r="A96" s="116"/>
      <c r="B96" s="116"/>
      <c r="C96" s="116"/>
      <c r="I96" s="116"/>
      <c r="J96" s="116"/>
      <c r="K96" s="116"/>
    </row>
    <row r="97" spans="1:11" ht="12.75" x14ac:dyDescent="0.2">
      <c r="A97" s="116"/>
      <c r="B97" s="116"/>
      <c r="C97" s="116"/>
      <c r="I97" s="116"/>
      <c r="J97" s="116"/>
      <c r="K97" s="116"/>
    </row>
    <row r="98" spans="1:11" ht="12.75" x14ac:dyDescent="0.2">
      <c r="A98" s="116"/>
      <c r="B98" s="116"/>
      <c r="C98" s="116"/>
      <c r="I98" s="116"/>
      <c r="J98" s="116"/>
      <c r="K98" s="116"/>
    </row>
    <row r="99" spans="1:11" ht="12.75" x14ac:dyDescent="0.2">
      <c r="A99" s="116"/>
      <c r="B99" s="116"/>
      <c r="C99" s="116"/>
      <c r="I99" s="116"/>
      <c r="J99" s="116"/>
      <c r="K99" s="116"/>
    </row>
    <row r="100" spans="1:11" ht="12.75" x14ac:dyDescent="0.2">
      <c r="A100" s="116"/>
      <c r="B100" s="116"/>
      <c r="C100" s="116"/>
      <c r="I100" s="116"/>
      <c r="J100" s="116"/>
      <c r="K100" s="116"/>
    </row>
    <row r="101" spans="1:11" ht="12.75" x14ac:dyDescent="0.2">
      <c r="A101" s="116"/>
      <c r="B101" s="116"/>
      <c r="C101" s="116"/>
      <c r="I101" s="116"/>
      <c r="J101" s="116"/>
      <c r="K101" s="116"/>
    </row>
    <row r="102" spans="1:11" ht="12.75" x14ac:dyDescent="0.2">
      <c r="A102" s="116"/>
      <c r="B102" s="116"/>
      <c r="C102" s="116"/>
      <c r="I102" s="116"/>
      <c r="J102" s="116"/>
      <c r="K102" s="116"/>
    </row>
    <row r="103" spans="1:11" ht="12.75" x14ac:dyDescent="0.2">
      <c r="A103" s="116"/>
      <c r="B103" s="116"/>
      <c r="C103" s="116"/>
      <c r="I103" s="116"/>
      <c r="J103" s="116"/>
      <c r="K103" s="116"/>
    </row>
    <row r="104" spans="1:11" ht="12.75" x14ac:dyDescent="0.2">
      <c r="A104" s="116"/>
      <c r="B104" s="116"/>
      <c r="C104" s="116"/>
      <c r="I104" s="116"/>
      <c r="J104" s="116"/>
      <c r="K104" s="116"/>
    </row>
    <row r="105" spans="1:11" ht="12.75" x14ac:dyDescent="0.2">
      <c r="A105" s="116"/>
      <c r="B105" s="116"/>
      <c r="C105" s="116"/>
      <c r="I105" s="116"/>
      <c r="J105" s="116"/>
      <c r="K105" s="116"/>
    </row>
    <row r="106" spans="1:11" ht="12.75" x14ac:dyDescent="0.2">
      <c r="A106" s="116"/>
      <c r="B106" s="116"/>
      <c r="C106" s="116"/>
      <c r="I106" s="116"/>
      <c r="J106" s="116"/>
      <c r="K106" s="116"/>
    </row>
    <row r="107" spans="1:11" ht="12.75" x14ac:dyDescent="0.2">
      <c r="A107" s="116"/>
      <c r="B107" s="116"/>
      <c r="C107" s="116"/>
      <c r="I107" s="116"/>
      <c r="J107" s="116"/>
      <c r="K107" s="116"/>
    </row>
    <row r="108" spans="1:11" ht="12.75" x14ac:dyDescent="0.2">
      <c r="A108" s="116"/>
      <c r="B108" s="116"/>
      <c r="C108" s="116"/>
      <c r="I108" s="116"/>
      <c r="J108" s="116"/>
      <c r="K108" s="116"/>
    </row>
    <row r="109" spans="1:11" ht="12.75" x14ac:dyDescent="0.2">
      <c r="A109" s="116"/>
      <c r="B109" s="116"/>
      <c r="C109" s="116"/>
      <c r="I109" s="116"/>
      <c r="J109" s="116"/>
      <c r="K109" s="116"/>
    </row>
    <row r="110" spans="1:11" ht="12.75" x14ac:dyDescent="0.2">
      <c r="A110" s="116"/>
      <c r="B110" s="116"/>
      <c r="C110" s="116"/>
      <c r="I110" s="116"/>
      <c r="J110" s="116"/>
      <c r="K110" s="116"/>
    </row>
    <row r="111" spans="1:11" ht="12.75" x14ac:dyDescent="0.2">
      <c r="A111" s="116"/>
      <c r="B111" s="116"/>
      <c r="C111" s="116"/>
      <c r="I111" s="116"/>
      <c r="J111" s="116"/>
      <c r="K111" s="116"/>
    </row>
    <row r="112" spans="1:11" ht="12.75" x14ac:dyDescent="0.2">
      <c r="A112" s="116"/>
      <c r="B112" s="116"/>
      <c r="C112" s="116"/>
      <c r="I112" s="116"/>
      <c r="J112" s="116"/>
      <c r="K112" s="116"/>
    </row>
    <row r="113" spans="1:11" ht="12.75" x14ac:dyDescent="0.2">
      <c r="A113" s="116"/>
      <c r="B113" s="116"/>
      <c r="C113" s="116"/>
      <c r="I113" s="116"/>
      <c r="J113" s="116"/>
      <c r="K113" s="116"/>
    </row>
    <row r="114" spans="1:11" ht="12.75" x14ac:dyDescent="0.2">
      <c r="A114" s="116"/>
      <c r="B114" s="116"/>
      <c r="C114" s="116"/>
      <c r="I114" s="116"/>
      <c r="J114" s="116"/>
      <c r="K114" s="116"/>
    </row>
    <row r="115" spans="1:11" ht="12.75" x14ac:dyDescent="0.2">
      <c r="A115" s="116"/>
      <c r="B115" s="116"/>
      <c r="C115" s="116"/>
      <c r="I115" s="116"/>
      <c r="J115" s="116"/>
      <c r="K115" s="116"/>
    </row>
    <row r="116" spans="1:11" ht="12.75" x14ac:dyDescent="0.2">
      <c r="A116" s="116"/>
      <c r="B116" s="116"/>
      <c r="C116" s="116"/>
      <c r="I116" s="116"/>
      <c r="J116" s="116"/>
      <c r="K116" s="116"/>
    </row>
    <row r="117" spans="1:11" ht="12.75" x14ac:dyDescent="0.2">
      <c r="A117" s="116"/>
      <c r="B117" s="116"/>
      <c r="C117" s="116"/>
      <c r="I117" s="116"/>
      <c r="J117" s="116"/>
      <c r="K117" s="116"/>
    </row>
    <row r="118" spans="1:11" ht="12.75" x14ac:dyDescent="0.2">
      <c r="A118" s="116"/>
      <c r="B118" s="116"/>
      <c r="C118" s="116"/>
      <c r="I118" s="116"/>
      <c r="J118" s="116"/>
      <c r="K118" s="116"/>
    </row>
    <row r="119" spans="1:11" ht="12.75" x14ac:dyDescent="0.2">
      <c r="A119" s="116"/>
      <c r="B119" s="116"/>
      <c r="C119" s="116"/>
      <c r="I119" s="116"/>
      <c r="J119" s="116"/>
      <c r="K119" s="116"/>
    </row>
    <row r="120" spans="1:11" ht="12.75" x14ac:dyDescent="0.2">
      <c r="A120" s="116"/>
      <c r="B120" s="116"/>
      <c r="C120" s="116"/>
      <c r="I120" s="116"/>
      <c r="J120" s="116"/>
      <c r="K120" s="116"/>
    </row>
    <row r="121" spans="1:11" ht="12.75" x14ac:dyDescent="0.2">
      <c r="A121" s="116"/>
      <c r="B121" s="116"/>
      <c r="C121" s="116"/>
      <c r="I121" s="116"/>
      <c r="J121" s="116"/>
      <c r="K121" s="116"/>
    </row>
    <row r="122" spans="1:11" ht="12.75" x14ac:dyDescent="0.2">
      <c r="A122" s="116"/>
      <c r="B122" s="116"/>
      <c r="C122" s="116"/>
      <c r="I122" s="116"/>
      <c r="J122" s="116"/>
      <c r="K122" s="116"/>
    </row>
    <row r="123" spans="1:11" ht="12.75" x14ac:dyDescent="0.2">
      <c r="A123" s="116"/>
      <c r="B123" s="116"/>
      <c r="C123" s="116"/>
      <c r="I123" s="116"/>
      <c r="J123" s="116"/>
      <c r="K123" s="116"/>
    </row>
    <row r="124" spans="1:11" ht="12.75" x14ac:dyDescent="0.2">
      <c r="A124" s="116"/>
      <c r="B124" s="116"/>
      <c r="C124" s="116"/>
      <c r="I124" s="116"/>
      <c r="J124" s="116"/>
      <c r="K124" s="116"/>
    </row>
    <row r="125" spans="1:11" ht="12.75" x14ac:dyDescent="0.2">
      <c r="A125" s="116"/>
      <c r="B125" s="116"/>
      <c r="C125" s="116"/>
      <c r="I125" s="116"/>
      <c r="J125" s="116"/>
      <c r="K125" s="116"/>
    </row>
    <row r="126" spans="1:11" ht="12.75" x14ac:dyDescent="0.2">
      <c r="A126" s="116"/>
      <c r="B126" s="116"/>
      <c r="C126" s="116"/>
      <c r="I126" s="116"/>
      <c r="J126" s="116"/>
      <c r="K126" s="116"/>
    </row>
    <row r="127" spans="1:11" ht="12.75" x14ac:dyDescent="0.2">
      <c r="A127" s="116"/>
      <c r="B127" s="116"/>
      <c r="C127" s="116"/>
      <c r="I127" s="116"/>
      <c r="J127" s="116"/>
      <c r="K127" s="116"/>
    </row>
    <row r="128" spans="1:11" ht="12.75" x14ac:dyDescent="0.2">
      <c r="A128" s="116"/>
      <c r="B128" s="116"/>
      <c r="C128" s="116"/>
      <c r="I128" s="116"/>
      <c r="J128" s="116"/>
      <c r="K128" s="116"/>
    </row>
    <row r="129" spans="1:11" ht="12.75" x14ac:dyDescent="0.2">
      <c r="A129" s="116"/>
      <c r="B129" s="116"/>
      <c r="C129" s="116"/>
      <c r="I129" s="116"/>
      <c r="J129" s="116"/>
      <c r="K129" s="116"/>
    </row>
    <row r="130" spans="1:11" ht="12.75" x14ac:dyDescent="0.2">
      <c r="A130" s="116"/>
      <c r="B130" s="116"/>
      <c r="C130" s="116"/>
      <c r="I130" s="116"/>
      <c r="J130" s="116"/>
      <c r="K130" s="116"/>
    </row>
    <row r="131" spans="1:11" ht="12.75" x14ac:dyDescent="0.2">
      <c r="A131" s="116"/>
      <c r="B131" s="116"/>
      <c r="C131" s="116"/>
      <c r="I131" s="116"/>
      <c r="J131" s="116"/>
      <c r="K131" s="116"/>
    </row>
    <row r="132" spans="1:11" ht="12.75" x14ac:dyDescent="0.2">
      <c r="A132" s="116"/>
      <c r="B132" s="116"/>
      <c r="C132" s="116"/>
      <c r="I132" s="116"/>
      <c r="J132" s="116"/>
      <c r="K132" s="116"/>
    </row>
    <row r="133" spans="1:11" ht="12.75" x14ac:dyDescent="0.2">
      <c r="A133" s="116"/>
      <c r="B133" s="116"/>
      <c r="C133" s="116"/>
      <c r="I133" s="116"/>
      <c r="J133" s="116"/>
      <c r="K133" s="116"/>
    </row>
    <row r="134" spans="1:11" ht="12.75" x14ac:dyDescent="0.2">
      <c r="A134" s="116"/>
      <c r="B134" s="116"/>
      <c r="C134" s="116"/>
      <c r="I134" s="116"/>
      <c r="J134" s="116"/>
      <c r="K134" s="116"/>
    </row>
    <row r="135" spans="1:11" ht="12.75" x14ac:dyDescent="0.2">
      <c r="A135" s="116"/>
      <c r="B135" s="116"/>
      <c r="C135" s="116"/>
      <c r="I135" s="116"/>
      <c r="J135" s="116"/>
      <c r="K135" s="116"/>
    </row>
    <row r="136" spans="1:11" ht="12.75" x14ac:dyDescent="0.2">
      <c r="A136" s="116"/>
      <c r="B136" s="116"/>
      <c r="C136" s="116"/>
      <c r="I136" s="116"/>
      <c r="J136" s="116"/>
      <c r="K136" s="116"/>
    </row>
    <row r="137" spans="1:11" ht="12.75" x14ac:dyDescent="0.2">
      <c r="A137" s="116"/>
      <c r="B137" s="116"/>
      <c r="C137" s="116"/>
      <c r="I137" s="116"/>
      <c r="J137" s="116"/>
      <c r="K137" s="116"/>
    </row>
    <row r="138" spans="1:11" ht="12.75" x14ac:dyDescent="0.2">
      <c r="A138" s="116"/>
      <c r="B138" s="116"/>
      <c r="C138" s="116"/>
      <c r="I138" s="116"/>
      <c r="J138" s="116"/>
      <c r="K138" s="116"/>
    </row>
    <row r="139" spans="1:11" ht="12.75" x14ac:dyDescent="0.2">
      <c r="A139" s="116"/>
      <c r="B139" s="116"/>
      <c r="C139" s="116"/>
      <c r="I139" s="116"/>
      <c r="J139" s="116"/>
      <c r="K139" s="116"/>
    </row>
    <row r="140" spans="1:11" ht="12.75" x14ac:dyDescent="0.2">
      <c r="A140" s="116"/>
      <c r="B140" s="116"/>
      <c r="C140" s="116"/>
      <c r="I140" s="116"/>
      <c r="J140" s="116"/>
      <c r="K140" s="116"/>
    </row>
    <row r="141" spans="1:11" ht="12.75" x14ac:dyDescent="0.2">
      <c r="A141" s="116"/>
      <c r="B141" s="116"/>
      <c r="C141" s="116"/>
      <c r="I141" s="116"/>
      <c r="J141" s="116"/>
      <c r="K141" s="116"/>
    </row>
    <row r="142" spans="1:11" ht="12.75" x14ac:dyDescent="0.2">
      <c r="A142" s="116"/>
      <c r="B142" s="116"/>
      <c r="C142" s="116"/>
      <c r="I142" s="116"/>
      <c r="J142" s="116"/>
      <c r="K142" s="116"/>
    </row>
    <row r="143" spans="1:11" ht="12.75" x14ac:dyDescent="0.2">
      <c r="A143" s="116"/>
      <c r="B143" s="116"/>
      <c r="C143" s="116"/>
      <c r="I143" s="116"/>
      <c r="J143" s="116"/>
      <c r="K143" s="116"/>
    </row>
    <row r="144" spans="1:11" ht="12.75" x14ac:dyDescent="0.2">
      <c r="A144" s="116"/>
      <c r="B144" s="116"/>
      <c r="C144" s="116"/>
      <c r="I144" s="116"/>
      <c r="J144" s="116"/>
      <c r="K144" s="116"/>
    </row>
    <row r="145" spans="1:11" ht="12.75" x14ac:dyDescent="0.2">
      <c r="A145" s="116"/>
      <c r="B145" s="116"/>
      <c r="C145" s="116"/>
      <c r="I145" s="116"/>
      <c r="J145" s="116"/>
      <c r="K145" s="116"/>
    </row>
    <row r="146" spans="1:11" ht="12.75" x14ac:dyDescent="0.2">
      <c r="A146" s="116"/>
      <c r="B146" s="116"/>
      <c r="C146" s="116"/>
      <c r="I146" s="116"/>
      <c r="J146" s="116"/>
      <c r="K146" s="116"/>
    </row>
    <row r="147" spans="1:11" ht="12.75" x14ac:dyDescent="0.2">
      <c r="A147" s="116"/>
      <c r="B147" s="116"/>
      <c r="C147" s="116"/>
      <c r="I147" s="116"/>
      <c r="J147" s="116"/>
      <c r="K147" s="116"/>
    </row>
    <row r="148" spans="1:11" ht="12.75" x14ac:dyDescent="0.2">
      <c r="A148" s="116"/>
      <c r="B148" s="116"/>
      <c r="C148" s="116"/>
      <c r="I148" s="116"/>
      <c r="J148" s="116"/>
      <c r="K148" s="116"/>
    </row>
    <row r="149" spans="1:11" ht="12.75" x14ac:dyDescent="0.2">
      <c r="A149" s="116"/>
      <c r="B149" s="116"/>
      <c r="C149" s="116"/>
      <c r="I149" s="116"/>
      <c r="J149" s="116"/>
      <c r="K149" s="116"/>
    </row>
    <row r="150" spans="1:11" ht="12.75" x14ac:dyDescent="0.2">
      <c r="A150" s="116"/>
      <c r="B150" s="116"/>
      <c r="C150" s="116"/>
      <c r="I150" s="116"/>
      <c r="J150" s="116"/>
      <c r="K150" s="116"/>
    </row>
    <row r="151" spans="1:11" ht="12.75" x14ac:dyDescent="0.2">
      <c r="A151" s="116"/>
      <c r="B151" s="116"/>
      <c r="C151" s="116"/>
      <c r="I151" s="116"/>
      <c r="J151" s="116"/>
      <c r="K151" s="116"/>
    </row>
    <row r="152" spans="1:11" ht="12.75" x14ac:dyDescent="0.2">
      <c r="A152" s="116"/>
      <c r="B152" s="116"/>
      <c r="C152" s="116"/>
      <c r="I152" s="116"/>
      <c r="J152" s="116"/>
      <c r="K152" s="116"/>
    </row>
    <row r="153" spans="1:11" ht="12.75" x14ac:dyDescent="0.2">
      <c r="A153" s="116"/>
      <c r="B153" s="116"/>
      <c r="C153" s="116"/>
      <c r="I153" s="116"/>
      <c r="J153" s="116"/>
      <c r="K153" s="116"/>
    </row>
    <row r="154" spans="1:11" ht="12.75" x14ac:dyDescent="0.2">
      <c r="A154" s="116"/>
      <c r="B154" s="116"/>
      <c r="C154" s="116"/>
      <c r="I154" s="116"/>
      <c r="J154" s="116"/>
      <c r="K154" s="116"/>
    </row>
    <row r="155" spans="1:11" ht="12.75" x14ac:dyDescent="0.2">
      <c r="A155" s="116"/>
      <c r="B155" s="116"/>
      <c r="C155" s="116"/>
      <c r="I155" s="116"/>
      <c r="J155" s="116"/>
      <c r="K155" s="116"/>
    </row>
    <row r="156" spans="1:11" ht="12.75" x14ac:dyDescent="0.2">
      <c r="A156" s="116"/>
      <c r="B156" s="116"/>
      <c r="C156" s="116"/>
      <c r="I156" s="116"/>
      <c r="J156" s="116"/>
      <c r="K156" s="116"/>
    </row>
    <row r="157" spans="1:11" ht="12.75" x14ac:dyDescent="0.2">
      <c r="A157" s="116"/>
      <c r="B157" s="116"/>
      <c r="C157" s="116"/>
      <c r="I157" s="116"/>
      <c r="J157" s="116"/>
      <c r="K157" s="116"/>
    </row>
    <row r="158" spans="1:11" ht="12.75" x14ac:dyDescent="0.2">
      <c r="A158" s="116"/>
      <c r="B158" s="116"/>
      <c r="C158" s="116"/>
      <c r="I158" s="116"/>
      <c r="J158" s="116"/>
      <c r="K158" s="116"/>
    </row>
    <row r="159" spans="1:11" ht="12.75" x14ac:dyDescent="0.2">
      <c r="A159" s="116"/>
      <c r="B159" s="116"/>
      <c r="C159" s="116"/>
      <c r="I159" s="116"/>
      <c r="J159" s="116"/>
      <c r="K159" s="116"/>
    </row>
    <row r="160" spans="1:11" ht="12.75" x14ac:dyDescent="0.2">
      <c r="A160" s="116"/>
      <c r="B160" s="116"/>
      <c r="C160" s="116"/>
      <c r="I160" s="116"/>
      <c r="J160" s="116"/>
      <c r="K160" s="116"/>
    </row>
    <row r="161" spans="1:11" ht="12.75" x14ac:dyDescent="0.2">
      <c r="A161" s="116"/>
      <c r="B161" s="116"/>
      <c r="C161" s="116"/>
      <c r="I161" s="116"/>
      <c r="J161" s="116"/>
      <c r="K161" s="116"/>
    </row>
    <row r="162" spans="1:11" ht="12.75" x14ac:dyDescent="0.2">
      <c r="A162" s="116"/>
      <c r="B162" s="116"/>
      <c r="C162" s="116"/>
      <c r="I162" s="116"/>
      <c r="J162" s="116"/>
      <c r="K162" s="116"/>
    </row>
    <row r="163" spans="1:11" ht="12.75" x14ac:dyDescent="0.2">
      <c r="A163" s="116"/>
      <c r="B163" s="116"/>
      <c r="C163" s="116"/>
      <c r="I163" s="116"/>
      <c r="J163" s="116"/>
      <c r="K163" s="116"/>
    </row>
    <row r="164" spans="1:11" ht="12.75" x14ac:dyDescent="0.2">
      <c r="A164" s="116"/>
      <c r="B164" s="116"/>
      <c r="C164" s="116"/>
      <c r="I164" s="116"/>
      <c r="J164" s="116"/>
      <c r="K164" s="116"/>
    </row>
    <row r="165" spans="1:11" ht="12.75" x14ac:dyDescent="0.2">
      <c r="A165" s="116"/>
      <c r="B165" s="116"/>
      <c r="C165" s="116"/>
      <c r="I165" s="116"/>
      <c r="J165" s="116"/>
      <c r="K165" s="116"/>
    </row>
    <row r="166" spans="1:11" ht="12.75" x14ac:dyDescent="0.2">
      <c r="A166" s="116"/>
      <c r="B166" s="116"/>
      <c r="C166" s="116"/>
      <c r="I166" s="116"/>
      <c r="J166" s="116"/>
      <c r="K166" s="116"/>
    </row>
    <row r="167" spans="1:11" ht="12.75" x14ac:dyDescent="0.2">
      <c r="A167" s="116"/>
      <c r="B167" s="116"/>
      <c r="C167" s="116"/>
      <c r="I167" s="116"/>
      <c r="J167" s="116"/>
      <c r="K167" s="116"/>
    </row>
    <row r="168" spans="1:11" ht="12.75" x14ac:dyDescent="0.2">
      <c r="A168" s="116"/>
      <c r="B168" s="116"/>
      <c r="C168" s="116"/>
      <c r="I168" s="116"/>
      <c r="J168" s="116"/>
      <c r="K168" s="116"/>
    </row>
    <row r="169" spans="1:11" ht="12.75" x14ac:dyDescent="0.2">
      <c r="A169" s="116"/>
      <c r="B169" s="116"/>
      <c r="C169" s="116"/>
      <c r="I169" s="116"/>
      <c r="J169" s="116"/>
      <c r="K169" s="116"/>
    </row>
    <row r="170" spans="1:11" ht="12.75" x14ac:dyDescent="0.2">
      <c r="A170" s="116"/>
      <c r="B170" s="116"/>
      <c r="C170" s="116"/>
      <c r="I170" s="116"/>
      <c r="J170" s="116"/>
      <c r="K170" s="116"/>
    </row>
    <row r="171" spans="1:11" ht="12.75" x14ac:dyDescent="0.2">
      <c r="A171" s="116"/>
      <c r="B171" s="116"/>
      <c r="C171" s="116"/>
      <c r="I171" s="116"/>
      <c r="J171" s="116"/>
      <c r="K171" s="116"/>
    </row>
    <row r="172" spans="1:11" ht="12.75" x14ac:dyDescent="0.2">
      <c r="A172" s="116"/>
      <c r="B172" s="116"/>
      <c r="C172" s="116"/>
      <c r="I172" s="116"/>
      <c r="J172" s="116"/>
      <c r="K172" s="116"/>
    </row>
    <row r="173" spans="1:11" ht="12.75" x14ac:dyDescent="0.2">
      <c r="A173" s="116"/>
      <c r="B173" s="116"/>
      <c r="C173" s="116"/>
      <c r="I173" s="116"/>
      <c r="J173" s="116"/>
      <c r="K173" s="116"/>
    </row>
    <row r="174" spans="1:11" ht="12.75" x14ac:dyDescent="0.2">
      <c r="A174" s="116"/>
      <c r="B174" s="116"/>
      <c r="C174" s="116"/>
      <c r="I174" s="116"/>
      <c r="J174" s="116"/>
      <c r="K174" s="116"/>
    </row>
    <row r="175" spans="1:11" ht="12.75" x14ac:dyDescent="0.2">
      <c r="A175" s="116"/>
      <c r="B175" s="116"/>
      <c r="C175" s="116"/>
      <c r="I175" s="116"/>
      <c r="J175" s="116"/>
      <c r="K175" s="116"/>
    </row>
    <row r="176" spans="1:11" ht="12.75" x14ac:dyDescent="0.2">
      <c r="A176" s="116"/>
      <c r="B176" s="116"/>
      <c r="C176" s="116"/>
      <c r="I176" s="116"/>
      <c r="J176" s="116"/>
      <c r="K176" s="116"/>
    </row>
    <row r="177" spans="1:11" ht="12.75" x14ac:dyDescent="0.2">
      <c r="A177" s="116"/>
      <c r="B177" s="116"/>
      <c r="C177" s="116"/>
      <c r="I177" s="116"/>
      <c r="J177" s="116"/>
      <c r="K177" s="116"/>
    </row>
    <row r="178" spans="1:11" ht="12.75" x14ac:dyDescent="0.2">
      <c r="A178" s="116"/>
      <c r="B178" s="116"/>
      <c r="C178" s="116"/>
      <c r="I178" s="116"/>
      <c r="J178" s="116"/>
      <c r="K178" s="116"/>
    </row>
    <row r="179" spans="1:11" ht="12.75" x14ac:dyDescent="0.2">
      <c r="A179" s="116"/>
      <c r="B179" s="116"/>
      <c r="C179" s="116"/>
      <c r="I179" s="116"/>
      <c r="J179" s="116"/>
      <c r="K179" s="116"/>
    </row>
    <row r="180" spans="1:11" ht="12.75" x14ac:dyDescent="0.2">
      <c r="A180" s="116"/>
      <c r="B180" s="116"/>
      <c r="C180" s="116"/>
      <c r="I180" s="116"/>
      <c r="J180" s="116"/>
      <c r="K180" s="116"/>
    </row>
    <row r="181" spans="1:11" ht="12.75" x14ac:dyDescent="0.2">
      <c r="A181" s="116"/>
      <c r="B181" s="116"/>
      <c r="C181" s="116"/>
      <c r="I181" s="116"/>
      <c r="J181" s="116"/>
      <c r="K181" s="116"/>
    </row>
    <row r="182" spans="1:11" ht="12.75" x14ac:dyDescent="0.2">
      <c r="A182" s="116"/>
      <c r="B182" s="116"/>
      <c r="C182" s="116"/>
      <c r="I182" s="116"/>
      <c r="J182" s="116"/>
      <c r="K182" s="116"/>
    </row>
    <row r="183" spans="1:11" ht="12.75" x14ac:dyDescent="0.2">
      <c r="A183" s="116"/>
      <c r="B183" s="116"/>
      <c r="C183" s="116"/>
      <c r="I183" s="116"/>
      <c r="J183" s="116"/>
      <c r="K183" s="116"/>
    </row>
    <row r="184" spans="1:11" ht="12.75" x14ac:dyDescent="0.2">
      <c r="A184" s="116"/>
      <c r="B184" s="116"/>
      <c r="C184" s="116"/>
      <c r="I184" s="116"/>
      <c r="J184" s="116"/>
      <c r="K184" s="116"/>
    </row>
    <row r="185" spans="1:11" ht="12.75" x14ac:dyDescent="0.2">
      <c r="A185" s="116"/>
      <c r="B185" s="116"/>
      <c r="C185" s="116"/>
      <c r="I185" s="116"/>
      <c r="J185" s="116"/>
      <c r="K185" s="116"/>
    </row>
    <row r="186" spans="1:11" ht="12.75" x14ac:dyDescent="0.2">
      <c r="A186" s="116"/>
      <c r="B186" s="116"/>
      <c r="C186" s="116"/>
      <c r="I186" s="116"/>
      <c r="J186" s="116"/>
      <c r="K186" s="116"/>
    </row>
    <row r="187" spans="1:11" ht="12.75" x14ac:dyDescent="0.2">
      <c r="A187" s="116"/>
      <c r="B187" s="116"/>
      <c r="C187" s="116"/>
      <c r="I187" s="116"/>
      <c r="J187" s="116"/>
      <c r="K187" s="116"/>
    </row>
    <row r="188" spans="1:11" ht="12.75" x14ac:dyDescent="0.2">
      <c r="A188" s="116"/>
      <c r="B188" s="116"/>
      <c r="C188" s="116"/>
      <c r="I188" s="116"/>
      <c r="J188" s="116"/>
      <c r="K188" s="116"/>
    </row>
    <row r="189" spans="1:11" ht="12.75" x14ac:dyDescent="0.2">
      <c r="A189" s="116"/>
      <c r="B189" s="116"/>
      <c r="C189" s="116"/>
      <c r="I189" s="116"/>
      <c r="J189" s="116"/>
      <c r="K189" s="116"/>
    </row>
    <row r="190" spans="1:11" ht="12.75" x14ac:dyDescent="0.2">
      <c r="A190" s="116"/>
      <c r="B190" s="116"/>
      <c r="C190" s="116"/>
      <c r="I190" s="116"/>
      <c r="J190" s="116"/>
      <c r="K190" s="116"/>
    </row>
    <row r="191" spans="1:11" ht="12.75" x14ac:dyDescent="0.2">
      <c r="A191" s="116"/>
      <c r="B191" s="116"/>
      <c r="C191" s="116"/>
      <c r="I191" s="116"/>
      <c r="J191" s="116"/>
      <c r="K191" s="116"/>
    </row>
    <row r="192" spans="1:11" ht="12.75" x14ac:dyDescent="0.2">
      <c r="A192" s="116"/>
      <c r="B192" s="116"/>
      <c r="C192" s="116"/>
      <c r="I192" s="116"/>
      <c r="J192" s="116"/>
      <c r="K192" s="116"/>
    </row>
    <row r="193" spans="1:11" ht="12.75" x14ac:dyDescent="0.2">
      <c r="A193" s="116"/>
      <c r="B193" s="116"/>
      <c r="C193" s="116"/>
      <c r="I193" s="116"/>
      <c r="J193" s="116"/>
      <c r="K193" s="116"/>
    </row>
    <row r="194" spans="1:11" ht="12.75" x14ac:dyDescent="0.2">
      <c r="A194" s="116"/>
      <c r="B194" s="116"/>
      <c r="C194" s="116"/>
      <c r="I194" s="116"/>
      <c r="J194" s="116"/>
      <c r="K194" s="116"/>
    </row>
    <row r="195" spans="1:11" ht="12.75" x14ac:dyDescent="0.2">
      <c r="A195" s="116"/>
      <c r="B195" s="116"/>
      <c r="C195" s="116"/>
      <c r="I195" s="116"/>
      <c r="J195" s="116"/>
      <c r="K195" s="116"/>
    </row>
    <row r="196" spans="1:11" ht="12.75" x14ac:dyDescent="0.2">
      <c r="A196" s="116"/>
      <c r="B196" s="116"/>
      <c r="C196" s="116"/>
      <c r="I196" s="116"/>
      <c r="J196" s="116"/>
      <c r="K196" s="116"/>
    </row>
    <row r="197" spans="1:11" ht="12.75" x14ac:dyDescent="0.2">
      <c r="A197" s="116"/>
      <c r="B197" s="116"/>
      <c r="C197" s="116"/>
      <c r="I197" s="116"/>
      <c r="J197" s="116"/>
      <c r="K197" s="116"/>
    </row>
    <row r="198" spans="1:11" ht="12.75" x14ac:dyDescent="0.2">
      <c r="A198" s="116"/>
      <c r="B198" s="116"/>
      <c r="C198" s="116"/>
      <c r="I198" s="116"/>
      <c r="J198" s="116"/>
      <c r="K198" s="116"/>
    </row>
    <row r="199" spans="1:11" ht="12.75" x14ac:dyDescent="0.2">
      <c r="A199" s="116"/>
      <c r="B199" s="116"/>
      <c r="C199" s="116"/>
      <c r="I199" s="116"/>
      <c r="J199" s="116"/>
      <c r="K199" s="116"/>
    </row>
    <row r="200" spans="1:11" ht="12.75" x14ac:dyDescent="0.2">
      <c r="A200" s="116"/>
      <c r="B200" s="116"/>
      <c r="C200" s="116"/>
      <c r="I200" s="116"/>
      <c r="J200" s="116"/>
      <c r="K200" s="116"/>
    </row>
    <row r="201" spans="1:11" ht="12.75" x14ac:dyDescent="0.2">
      <c r="A201" s="116"/>
      <c r="B201" s="116"/>
      <c r="C201" s="116"/>
      <c r="I201" s="116"/>
      <c r="J201" s="116"/>
      <c r="K201" s="116"/>
    </row>
    <row r="202" spans="1:11" ht="12.75" x14ac:dyDescent="0.2">
      <c r="A202" s="116"/>
      <c r="B202" s="116"/>
      <c r="C202" s="116"/>
      <c r="I202" s="116"/>
      <c r="J202" s="116"/>
      <c r="K202" s="116"/>
    </row>
    <row r="203" spans="1:11" ht="12.75" x14ac:dyDescent="0.2">
      <c r="A203" s="116"/>
      <c r="B203" s="116"/>
      <c r="C203" s="116"/>
      <c r="I203" s="116"/>
      <c r="J203" s="116"/>
      <c r="K203" s="116"/>
    </row>
    <row r="204" spans="1:11" ht="12.75" x14ac:dyDescent="0.2">
      <c r="A204" s="116"/>
      <c r="B204" s="116"/>
      <c r="C204" s="116"/>
      <c r="I204" s="116"/>
      <c r="J204" s="116"/>
      <c r="K204" s="116"/>
    </row>
    <row r="205" spans="1:11" ht="12.75" x14ac:dyDescent="0.2">
      <c r="A205" s="116"/>
      <c r="B205" s="116"/>
      <c r="C205" s="116"/>
      <c r="I205" s="116"/>
      <c r="J205" s="116"/>
      <c r="K205" s="116"/>
    </row>
    <row r="206" spans="1:11" ht="12.75" x14ac:dyDescent="0.2">
      <c r="A206" s="116"/>
      <c r="B206" s="116"/>
      <c r="C206" s="116"/>
      <c r="I206" s="116"/>
      <c r="J206" s="116"/>
      <c r="K206" s="116"/>
    </row>
    <row r="207" spans="1:11" ht="12.75" x14ac:dyDescent="0.2">
      <c r="A207" s="116"/>
      <c r="B207" s="116"/>
      <c r="C207" s="116"/>
      <c r="I207" s="116"/>
      <c r="J207" s="116"/>
      <c r="K207" s="116"/>
    </row>
    <row r="208" spans="1:11" ht="12.75" x14ac:dyDescent="0.2">
      <c r="A208" s="116"/>
      <c r="B208" s="116"/>
      <c r="C208" s="116"/>
      <c r="I208" s="116"/>
      <c r="J208" s="116"/>
      <c r="K208" s="116"/>
    </row>
    <row r="209" spans="1:11" ht="12.75" x14ac:dyDescent="0.2">
      <c r="A209" s="116"/>
      <c r="B209" s="116"/>
      <c r="C209" s="116"/>
      <c r="I209" s="116"/>
      <c r="J209" s="116"/>
      <c r="K209" s="116"/>
    </row>
    <row r="210" spans="1:11" ht="12.75" x14ac:dyDescent="0.2">
      <c r="A210" s="116"/>
      <c r="B210" s="116"/>
      <c r="C210" s="116"/>
      <c r="I210" s="116"/>
      <c r="J210" s="116"/>
      <c r="K210" s="116"/>
    </row>
    <row r="211" spans="1:11" ht="12.75" x14ac:dyDescent="0.2">
      <c r="A211" s="116"/>
      <c r="B211" s="116"/>
      <c r="C211" s="116"/>
      <c r="I211" s="116"/>
      <c r="J211" s="116"/>
      <c r="K211" s="116"/>
    </row>
    <row r="212" spans="1:11" ht="12.75" x14ac:dyDescent="0.2">
      <c r="A212" s="116"/>
      <c r="B212" s="116"/>
      <c r="C212" s="116"/>
      <c r="I212" s="116"/>
      <c r="J212" s="116"/>
      <c r="K212" s="116"/>
    </row>
    <row r="213" spans="1:11" ht="12.75" x14ac:dyDescent="0.2">
      <c r="A213" s="116"/>
      <c r="B213" s="116"/>
      <c r="C213" s="116"/>
      <c r="I213" s="116"/>
      <c r="J213" s="116"/>
      <c r="K213" s="116"/>
    </row>
    <row r="214" spans="1:11" ht="12.75" x14ac:dyDescent="0.2">
      <c r="A214" s="116"/>
      <c r="B214" s="116"/>
      <c r="C214" s="116"/>
      <c r="I214" s="116"/>
      <c r="J214" s="116"/>
      <c r="K214" s="116"/>
    </row>
    <row r="215" spans="1:11" ht="12.75" x14ac:dyDescent="0.2">
      <c r="A215" s="116"/>
      <c r="B215" s="116"/>
      <c r="C215" s="116"/>
      <c r="I215" s="116"/>
      <c r="J215" s="116"/>
      <c r="K215" s="116"/>
    </row>
    <row r="216" spans="1:11" ht="12.75" x14ac:dyDescent="0.2">
      <c r="A216" s="116"/>
      <c r="B216" s="116"/>
      <c r="C216" s="116"/>
      <c r="I216" s="116"/>
      <c r="J216" s="116"/>
      <c r="K216" s="116"/>
    </row>
    <row r="217" spans="1:11" ht="12.75" x14ac:dyDescent="0.2">
      <c r="A217" s="116"/>
      <c r="B217" s="116"/>
      <c r="C217" s="116"/>
      <c r="I217" s="116"/>
      <c r="J217" s="116"/>
      <c r="K217" s="116"/>
    </row>
    <row r="218" spans="1:11" ht="12.75" x14ac:dyDescent="0.2">
      <c r="A218" s="116"/>
      <c r="B218" s="116"/>
      <c r="C218" s="116"/>
      <c r="I218" s="116"/>
      <c r="J218" s="116"/>
      <c r="K218" s="116"/>
    </row>
    <row r="219" spans="1:11" ht="12.75" x14ac:dyDescent="0.2">
      <c r="A219" s="116"/>
      <c r="B219" s="116"/>
      <c r="C219" s="116"/>
      <c r="I219" s="116"/>
      <c r="J219" s="116"/>
      <c r="K219" s="116"/>
    </row>
    <row r="220" spans="1:11" ht="12.75" x14ac:dyDescent="0.2">
      <c r="A220" s="116"/>
      <c r="B220" s="116"/>
      <c r="C220" s="116"/>
      <c r="I220" s="116"/>
      <c r="J220" s="116"/>
      <c r="K220" s="116"/>
    </row>
    <row r="221" spans="1:11" ht="12.75" x14ac:dyDescent="0.2">
      <c r="A221" s="116"/>
      <c r="B221" s="116"/>
      <c r="C221" s="116"/>
      <c r="I221" s="116"/>
      <c r="J221" s="116"/>
      <c r="K221" s="116"/>
    </row>
    <row r="222" spans="1:11" ht="12.75" x14ac:dyDescent="0.2">
      <c r="A222" s="116"/>
      <c r="B222" s="116"/>
      <c r="C222" s="116"/>
      <c r="I222" s="116"/>
      <c r="J222" s="116"/>
      <c r="K222" s="116"/>
    </row>
    <row r="223" spans="1:11" ht="12.75" x14ac:dyDescent="0.2">
      <c r="A223" s="116"/>
      <c r="B223" s="116"/>
      <c r="C223" s="116"/>
      <c r="I223" s="116"/>
      <c r="J223" s="116"/>
      <c r="K223" s="116"/>
    </row>
    <row r="224" spans="1:11" ht="12.75" x14ac:dyDescent="0.2">
      <c r="A224" s="116"/>
      <c r="B224" s="116"/>
      <c r="C224" s="116"/>
      <c r="I224" s="116"/>
      <c r="J224" s="116"/>
      <c r="K224" s="116"/>
    </row>
    <row r="225" spans="1:11" ht="12.75" x14ac:dyDescent="0.2">
      <c r="A225" s="116"/>
      <c r="B225" s="116"/>
      <c r="C225" s="116"/>
      <c r="I225" s="116"/>
      <c r="J225" s="116"/>
      <c r="K225" s="116"/>
    </row>
    <row r="226" spans="1:11" ht="12.75" x14ac:dyDescent="0.2">
      <c r="A226" s="116"/>
      <c r="B226" s="116"/>
      <c r="C226" s="116"/>
      <c r="I226" s="116"/>
      <c r="J226" s="116"/>
      <c r="K226" s="116"/>
    </row>
    <row r="227" spans="1:11" ht="12.75" x14ac:dyDescent="0.2">
      <c r="A227" s="116"/>
      <c r="B227" s="116"/>
      <c r="C227" s="116"/>
      <c r="I227" s="116"/>
      <c r="J227" s="116"/>
      <c r="K227" s="116"/>
    </row>
    <row r="228" spans="1:11" ht="12.75" x14ac:dyDescent="0.2">
      <c r="A228" s="116"/>
      <c r="B228" s="116"/>
      <c r="C228" s="116"/>
      <c r="I228" s="116"/>
      <c r="J228" s="116"/>
      <c r="K228" s="116"/>
    </row>
    <row r="229" spans="1:11" ht="12.75" x14ac:dyDescent="0.2">
      <c r="A229" s="116"/>
      <c r="B229" s="116"/>
      <c r="C229" s="116"/>
      <c r="I229" s="116"/>
      <c r="J229" s="116"/>
      <c r="K229" s="116"/>
    </row>
    <row r="230" spans="1:11" ht="12.75" x14ac:dyDescent="0.2">
      <c r="A230" s="116"/>
      <c r="B230" s="116"/>
      <c r="C230" s="116"/>
      <c r="I230" s="116"/>
      <c r="J230" s="116"/>
      <c r="K230" s="116"/>
    </row>
    <row r="231" spans="1:11" ht="12.75" x14ac:dyDescent="0.2">
      <c r="A231" s="116"/>
      <c r="B231" s="116"/>
      <c r="C231" s="116"/>
      <c r="I231" s="116"/>
      <c r="J231" s="116"/>
      <c r="K231" s="116"/>
    </row>
    <row r="232" spans="1:11" ht="12.75" x14ac:dyDescent="0.2">
      <c r="A232" s="116"/>
      <c r="B232" s="116"/>
      <c r="C232" s="116"/>
      <c r="I232" s="116"/>
      <c r="J232" s="116"/>
      <c r="K232" s="116"/>
    </row>
    <row r="233" spans="1:11" ht="12.75" x14ac:dyDescent="0.2">
      <c r="A233" s="116"/>
      <c r="B233" s="116"/>
      <c r="C233" s="116"/>
      <c r="I233" s="116"/>
      <c r="J233" s="116"/>
      <c r="K233" s="116"/>
    </row>
    <row r="234" spans="1:11" ht="12.75" x14ac:dyDescent="0.2">
      <c r="A234" s="116"/>
      <c r="B234" s="116"/>
      <c r="C234" s="116"/>
      <c r="I234" s="116"/>
      <c r="J234" s="116"/>
      <c r="K234" s="116"/>
    </row>
    <row r="235" spans="1:11" ht="12.75" x14ac:dyDescent="0.2">
      <c r="A235" s="116"/>
      <c r="B235" s="116"/>
      <c r="C235" s="116"/>
      <c r="I235" s="116"/>
      <c r="J235" s="116"/>
      <c r="K235" s="116"/>
    </row>
    <row r="236" spans="1:11" ht="12.75" x14ac:dyDescent="0.2">
      <c r="A236" s="116"/>
      <c r="B236" s="116"/>
      <c r="C236" s="116"/>
      <c r="I236" s="116"/>
      <c r="J236" s="116"/>
      <c r="K236" s="116"/>
    </row>
    <row r="237" spans="1:11" ht="12.75" x14ac:dyDescent="0.2">
      <c r="A237" s="116"/>
      <c r="B237" s="116"/>
      <c r="C237" s="116"/>
      <c r="I237" s="116"/>
      <c r="J237" s="116"/>
      <c r="K237" s="116"/>
    </row>
    <row r="238" spans="1:11" ht="12.75" x14ac:dyDescent="0.2">
      <c r="A238" s="116"/>
      <c r="B238" s="116"/>
      <c r="C238" s="116"/>
      <c r="I238" s="116"/>
      <c r="J238" s="116"/>
      <c r="K238" s="116"/>
    </row>
    <row r="239" spans="1:11" ht="12.75" x14ac:dyDescent="0.2">
      <c r="A239" s="116"/>
      <c r="B239" s="116"/>
      <c r="C239" s="116"/>
      <c r="I239" s="116"/>
      <c r="J239" s="116"/>
      <c r="K239" s="116"/>
    </row>
    <row r="240" spans="1:11" ht="12.75" x14ac:dyDescent="0.2">
      <c r="A240" s="116"/>
      <c r="B240" s="116"/>
      <c r="C240" s="116"/>
      <c r="I240" s="116"/>
      <c r="J240" s="116"/>
      <c r="K240" s="116"/>
    </row>
    <row r="241" spans="1:11" ht="12.75" x14ac:dyDescent="0.2">
      <c r="A241" s="116"/>
      <c r="B241" s="116"/>
      <c r="C241" s="116"/>
      <c r="I241" s="116"/>
      <c r="J241" s="116"/>
      <c r="K241" s="116"/>
    </row>
    <row r="242" spans="1:11" ht="12.75" x14ac:dyDescent="0.2">
      <c r="A242" s="116"/>
      <c r="B242" s="116"/>
      <c r="C242" s="116"/>
      <c r="I242" s="116"/>
      <c r="J242" s="116"/>
      <c r="K242" s="116"/>
    </row>
    <row r="243" spans="1:11" ht="12.75" x14ac:dyDescent="0.2">
      <c r="A243" s="116"/>
      <c r="B243" s="116"/>
      <c r="C243" s="116"/>
      <c r="I243" s="116"/>
      <c r="J243" s="116"/>
      <c r="K243" s="116"/>
    </row>
    <row r="244" spans="1:11" ht="12.75" x14ac:dyDescent="0.2">
      <c r="A244" s="116"/>
      <c r="B244" s="116"/>
      <c r="C244" s="116"/>
      <c r="I244" s="116"/>
      <c r="J244" s="116"/>
      <c r="K244" s="116"/>
    </row>
    <row r="245" spans="1:11" ht="12.75" x14ac:dyDescent="0.2">
      <c r="A245" s="116"/>
      <c r="B245" s="116"/>
      <c r="C245" s="116"/>
      <c r="I245" s="116"/>
      <c r="J245" s="116"/>
      <c r="K245" s="116"/>
    </row>
    <row r="246" spans="1:11" ht="12.75" x14ac:dyDescent="0.2">
      <c r="A246" s="116"/>
      <c r="B246" s="116"/>
      <c r="C246" s="116"/>
      <c r="I246" s="116"/>
      <c r="J246" s="116"/>
      <c r="K246" s="116"/>
    </row>
    <row r="247" spans="1:11" ht="12.75" x14ac:dyDescent="0.2">
      <c r="A247" s="116"/>
      <c r="B247" s="116"/>
      <c r="C247" s="116"/>
      <c r="I247" s="116"/>
      <c r="J247" s="116"/>
      <c r="K247" s="116"/>
    </row>
    <row r="248" spans="1:11" ht="12.75" x14ac:dyDescent="0.2">
      <c r="A248" s="116"/>
      <c r="B248" s="116"/>
      <c r="C248" s="116"/>
      <c r="I248" s="116"/>
      <c r="J248" s="116"/>
      <c r="K248" s="116"/>
    </row>
    <row r="249" spans="1:11" ht="12.75" x14ac:dyDescent="0.2">
      <c r="A249" s="116"/>
      <c r="B249" s="116"/>
      <c r="C249" s="116"/>
      <c r="I249" s="116"/>
      <c r="J249" s="116"/>
      <c r="K249" s="116"/>
    </row>
    <row r="250" spans="1:11" ht="12.75" x14ac:dyDescent="0.2">
      <c r="A250" s="116"/>
      <c r="B250" s="116"/>
      <c r="C250" s="116"/>
      <c r="I250" s="116"/>
      <c r="J250" s="116"/>
      <c r="K250" s="116"/>
    </row>
    <row r="251" spans="1:11" ht="12.75" x14ac:dyDescent="0.2">
      <c r="A251" s="116"/>
      <c r="B251" s="116"/>
      <c r="C251" s="116"/>
      <c r="I251" s="116"/>
      <c r="J251" s="116"/>
      <c r="K251" s="116"/>
    </row>
    <row r="252" spans="1:11" ht="12.75" x14ac:dyDescent="0.2">
      <c r="A252" s="116"/>
      <c r="B252" s="116"/>
      <c r="C252" s="116"/>
      <c r="I252" s="116"/>
      <c r="J252" s="116"/>
      <c r="K252" s="116"/>
    </row>
    <row r="253" spans="1:11" ht="12.75" x14ac:dyDescent="0.2">
      <c r="A253" s="116"/>
      <c r="B253" s="116"/>
      <c r="C253" s="116"/>
      <c r="I253" s="116"/>
      <c r="J253" s="116"/>
      <c r="K253" s="116"/>
    </row>
    <row r="254" spans="1:11" ht="12.75" x14ac:dyDescent="0.2">
      <c r="A254" s="116"/>
      <c r="B254" s="116"/>
      <c r="C254" s="116"/>
      <c r="I254" s="116"/>
      <c r="J254" s="116"/>
      <c r="K254" s="116"/>
    </row>
    <row r="255" spans="1:11" ht="12.75" x14ac:dyDescent="0.2">
      <c r="A255" s="116"/>
      <c r="B255" s="116"/>
      <c r="C255" s="116"/>
      <c r="I255" s="116"/>
      <c r="J255" s="116"/>
      <c r="K255" s="116"/>
    </row>
    <row r="256" spans="1:11" ht="12.75" x14ac:dyDescent="0.2">
      <c r="A256" s="116"/>
      <c r="B256" s="116"/>
      <c r="C256" s="116"/>
      <c r="I256" s="116"/>
      <c r="J256" s="116"/>
      <c r="K256" s="116"/>
    </row>
    <row r="257" spans="1:11" ht="12.75" x14ac:dyDescent="0.2">
      <c r="A257" s="116"/>
      <c r="B257" s="116"/>
      <c r="C257" s="116"/>
      <c r="I257" s="116"/>
      <c r="J257" s="116"/>
      <c r="K257" s="116"/>
    </row>
    <row r="258" spans="1:11" ht="12.75" x14ac:dyDescent="0.2">
      <c r="A258" s="116"/>
      <c r="B258" s="116"/>
      <c r="C258" s="116"/>
      <c r="I258" s="116"/>
      <c r="J258" s="116"/>
      <c r="K258" s="116"/>
    </row>
    <row r="259" spans="1:11" ht="12.75" x14ac:dyDescent="0.2">
      <c r="A259" s="116"/>
      <c r="B259" s="116"/>
      <c r="C259" s="116"/>
      <c r="I259" s="116"/>
      <c r="J259" s="116"/>
      <c r="K259" s="116"/>
    </row>
    <row r="260" spans="1:11" ht="12.75" x14ac:dyDescent="0.2">
      <c r="A260" s="116"/>
      <c r="B260" s="116"/>
      <c r="C260" s="116"/>
      <c r="I260" s="116"/>
      <c r="J260" s="116"/>
      <c r="K260" s="116"/>
    </row>
    <row r="261" spans="1:11" ht="12.75" x14ac:dyDescent="0.2">
      <c r="A261" s="116"/>
      <c r="B261" s="116"/>
      <c r="C261" s="116"/>
      <c r="I261" s="116"/>
      <c r="J261" s="116"/>
      <c r="K261" s="116"/>
    </row>
    <row r="262" spans="1:11" ht="12.75" x14ac:dyDescent="0.2">
      <c r="A262" s="116"/>
      <c r="B262" s="116"/>
      <c r="C262" s="116"/>
      <c r="I262" s="116"/>
      <c r="J262" s="116"/>
      <c r="K262" s="116"/>
    </row>
    <row r="263" spans="1:11" ht="12.75" x14ac:dyDescent="0.2">
      <c r="A263" s="116"/>
      <c r="B263" s="116"/>
      <c r="C263" s="116"/>
      <c r="I263" s="116"/>
      <c r="J263" s="116"/>
      <c r="K263" s="116"/>
    </row>
    <row r="264" spans="1:11" ht="12.75" x14ac:dyDescent="0.2">
      <c r="A264" s="116"/>
      <c r="B264" s="116"/>
      <c r="C264" s="116"/>
      <c r="I264" s="116"/>
      <c r="J264" s="116"/>
      <c r="K264" s="116"/>
    </row>
    <row r="265" spans="1:11" ht="12.75" x14ac:dyDescent="0.2">
      <c r="A265" s="116"/>
      <c r="B265" s="116"/>
      <c r="C265" s="116"/>
      <c r="I265" s="116"/>
      <c r="J265" s="116"/>
      <c r="K265" s="116"/>
    </row>
    <row r="266" spans="1:11" ht="12.75" x14ac:dyDescent="0.2">
      <c r="A266" s="116"/>
      <c r="B266" s="116"/>
      <c r="C266" s="116"/>
      <c r="I266" s="116"/>
      <c r="J266" s="116"/>
      <c r="K266" s="116"/>
    </row>
    <row r="267" spans="1:11" ht="12.75" x14ac:dyDescent="0.2">
      <c r="A267" s="116"/>
      <c r="B267" s="116"/>
      <c r="C267" s="116"/>
      <c r="I267" s="116"/>
      <c r="J267" s="116"/>
      <c r="K267" s="116"/>
    </row>
    <row r="268" spans="1:11" ht="12.75" x14ac:dyDescent="0.2">
      <c r="A268" s="116"/>
      <c r="B268" s="116"/>
      <c r="C268" s="116"/>
      <c r="I268" s="116"/>
      <c r="J268" s="116"/>
      <c r="K268" s="116"/>
    </row>
    <row r="269" spans="1:11" ht="12.75" x14ac:dyDescent="0.2">
      <c r="A269" s="116"/>
      <c r="B269" s="116"/>
      <c r="C269" s="116"/>
      <c r="I269" s="116"/>
      <c r="J269" s="116"/>
      <c r="K269" s="116"/>
    </row>
    <row r="270" spans="1:11" ht="12.75" x14ac:dyDescent="0.2">
      <c r="A270" s="116"/>
      <c r="B270" s="116"/>
      <c r="C270" s="116"/>
      <c r="I270" s="116"/>
      <c r="J270" s="116"/>
      <c r="K270" s="116"/>
    </row>
    <row r="271" spans="1:11" ht="12.75" x14ac:dyDescent="0.2">
      <c r="A271" s="116"/>
      <c r="B271" s="116"/>
      <c r="C271" s="116"/>
      <c r="I271" s="116"/>
      <c r="J271" s="116"/>
      <c r="K271" s="116"/>
    </row>
    <row r="272" spans="1:11" ht="12.75" x14ac:dyDescent="0.2">
      <c r="A272" s="116"/>
      <c r="B272" s="116"/>
      <c r="C272" s="116"/>
      <c r="I272" s="116"/>
      <c r="J272" s="116"/>
      <c r="K272" s="116"/>
    </row>
    <row r="273" spans="1:11" ht="12.75" x14ac:dyDescent="0.2">
      <c r="A273" s="116"/>
      <c r="B273" s="116"/>
      <c r="C273" s="116"/>
      <c r="I273" s="116"/>
      <c r="J273" s="116"/>
      <c r="K273" s="116"/>
    </row>
    <row r="274" spans="1:11" ht="12.75" x14ac:dyDescent="0.2">
      <c r="A274" s="116"/>
      <c r="B274" s="116"/>
      <c r="C274" s="116"/>
      <c r="I274" s="116"/>
      <c r="J274" s="116"/>
      <c r="K274" s="116"/>
    </row>
    <row r="275" spans="1:11" ht="12.75" x14ac:dyDescent="0.2">
      <c r="A275" s="116"/>
      <c r="B275" s="116"/>
      <c r="C275" s="116"/>
      <c r="I275" s="116"/>
      <c r="J275" s="116"/>
      <c r="K275" s="116"/>
    </row>
    <row r="276" spans="1:11" ht="12.75" x14ac:dyDescent="0.2">
      <c r="A276" s="116"/>
      <c r="B276" s="116"/>
      <c r="C276" s="116"/>
      <c r="I276" s="116"/>
      <c r="J276" s="116"/>
      <c r="K276" s="116"/>
    </row>
    <row r="277" spans="1:11" ht="12.75" x14ac:dyDescent="0.2">
      <c r="A277" s="116"/>
      <c r="B277" s="116"/>
      <c r="C277" s="116"/>
      <c r="I277" s="116"/>
      <c r="J277" s="116"/>
      <c r="K277" s="116"/>
    </row>
    <row r="278" spans="1:11" ht="12.75" x14ac:dyDescent="0.2">
      <c r="A278" s="116"/>
      <c r="B278" s="116"/>
      <c r="C278" s="116"/>
      <c r="I278" s="116"/>
      <c r="J278" s="116"/>
      <c r="K278" s="116"/>
    </row>
    <row r="279" spans="1:11" ht="12.75" x14ac:dyDescent="0.2">
      <c r="A279" s="116"/>
      <c r="B279" s="116"/>
      <c r="C279" s="116"/>
      <c r="I279" s="116"/>
      <c r="J279" s="116"/>
      <c r="K279" s="116"/>
    </row>
    <row r="280" spans="1:11" ht="12.75" x14ac:dyDescent="0.2">
      <c r="A280" s="116"/>
      <c r="B280" s="116"/>
      <c r="C280" s="116"/>
      <c r="I280" s="116"/>
      <c r="J280" s="116"/>
      <c r="K280" s="116"/>
    </row>
    <row r="281" spans="1:11" ht="12.75" x14ac:dyDescent="0.2">
      <c r="A281" s="116"/>
      <c r="B281" s="116"/>
      <c r="C281" s="116"/>
      <c r="I281" s="116"/>
      <c r="J281" s="116"/>
      <c r="K281" s="116"/>
    </row>
    <row r="282" spans="1:11" ht="12.75" x14ac:dyDescent="0.2">
      <c r="A282" s="116"/>
      <c r="B282" s="116"/>
      <c r="C282" s="116"/>
      <c r="I282" s="116"/>
      <c r="J282" s="116"/>
      <c r="K282" s="116"/>
    </row>
    <row r="283" spans="1:11" ht="12.75" x14ac:dyDescent="0.2">
      <c r="A283" s="116"/>
      <c r="B283" s="116"/>
      <c r="C283" s="116"/>
      <c r="I283" s="116"/>
      <c r="J283" s="116"/>
      <c r="K283" s="116"/>
    </row>
    <row r="284" spans="1:11" ht="12.75" x14ac:dyDescent="0.2">
      <c r="A284" s="116"/>
      <c r="B284" s="116"/>
      <c r="C284" s="116"/>
      <c r="I284" s="116"/>
      <c r="J284" s="116"/>
      <c r="K284" s="116"/>
    </row>
    <row r="285" spans="1:11" ht="12.75" x14ac:dyDescent="0.2">
      <c r="A285" s="116"/>
      <c r="B285" s="116"/>
      <c r="C285" s="116"/>
      <c r="I285" s="116"/>
      <c r="J285" s="116"/>
      <c r="K285" s="116"/>
    </row>
    <row r="286" spans="1:11" ht="12.75" x14ac:dyDescent="0.2">
      <c r="A286" s="116"/>
      <c r="B286" s="116"/>
      <c r="C286" s="116"/>
      <c r="I286" s="116"/>
      <c r="J286" s="116"/>
      <c r="K286" s="116"/>
    </row>
    <row r="287" spans="1:11" ht="12.75" x14ac:dyDescent="0.2">
      <c r="A287" s="116"/>
      <c r="B287" s="116"/>
      <c r="C287" s="116"/>
      <c r="I287" s="116"/>
      <c r="J287" s="116"/>
      <c r="K287" s="116"/>
    </row>
    <row r="288" spans="1:11" ht="12.75" x14ac:dyDescent="0.2">
      <c r="A288" s="116"/>
      <c r="B288" s="116"/>
      <c r="C288" s="116"/>
      <c r="I288" s="116"/>
      <c r="J288" s="116"/>
      <c r="K288" s="116"/>
    </row>
    <row r="289" spans="1:11" ht="12.75" x14ac:dyDescent="0.2">
      <c r="A289" s="116"/>
      <c r="B289" s="116"/>
      <c r="C289" s="116"/>
      <c r="I289" s="116"/>
      <c r="J289" s="116"/>
      <c r="K289" s="116"/>
    </row>
    <row r="290" spans="1:11" ht="12.75" x14ac:dyDescent="0.2">
      <c r="A290" s="116"/>
      <c r="B290" s="116"/>
      <c r="C290" s="116"/>
      <c r="I290" s="116"/>
      <c r="J290" s="116"/>
      <c r="K290" s="116"/>
    </row>
    <row r="291" spans="1:11" ht="12.75" x14ac:dyDescent="0.2">
      <c r="A291" s="116"/>
      <c r="B291" s="116"/>
      <c r="C291" s="116"/>
      <c r="I291" s="116"/>
      <c r="J291" s="116"/>
      <c r="K291" s="116"/>
    </row>
    <row r="292" spans="1:11" ht="12.75" x14ac:dyDescent="0.2">
      <c r="A292" s="116"/>
      <c r="B292" s="116"/>
      <c r="C292" s="116"/>
      <c r="I292" s="116"/>
      <c r="J292" s="116"/>
      <c r="K292" s="116"/>
    </row>
    <row r="293" spans="1:11" ht="12.75" x14ac:dyDescent="0.2">
      <c r="A293" s="116"/>
      <c r="B293" s="116"/>
      <c r="C293" s="116"/>
      <c r="I293" s="116"/>
      <c r="J293" s="116"/>
      <c r="K293" s="116"/>
    </row>
    <row r="294" spans="1:11" ht="12.75" x14ac:dyDescent="0.2">
      <c r="A294" s="116"/>
      <c r="B294" s="116"/>
      <c r="C294" s="116"/>
      <c r="I294" s="116"/>
      <c r="J294" s="116"/>
      <c r="K294" s="116"/>
    </row>
    <row r="295" spans="1:11" ht="12.75" x14ac:dyDescent="0.2">
      <c r="A295" s="116"/>
      <c r="B295" s="116"/>
      <c r="C295" s="116"/>
      <c r="I295" s="116"/>
      <c r="J295" s="116"/>
      <c r="K295" s="116"/>
    </row>
    <row r="296" spans="1:11" ht="12.75" x14ac:dyDescent="0.2">
      <c r="A296" s="116"/>
      <c r="B296" s="116"/>
      <c r="C296" s="116"/>
      <c r="I296" s="116"/>
      <c r="J296" s="116"/>
      <c r="K296" s="116"/>
    </row>
    <row r="297" spans="1:11" ht="12.75" x14ac:dyDescent="0.2">
      <c r="A297" s="116"/>
      <c r="B297" s="116"/>
      <c r="C297" s="116"/>
      <c r="I297" s="116"/>
      <c r="J297" s="116"/>
      <c r="K297" s="116"/>
    </row>
    <row r="298" spans="1:11" ht="12.75" x14ac:dyDescent="0.2">
      <c r="A298" s="116"/>
      <c r="B298" s="116"/>
      <c r="C298" s="116"/>
      <c r="I298" s="116"/>
      <c r="J298" s="116"/>
      <c r="K298" s="116"/>
    </row>
    <row r="299" spans="1:11" ht="12.75" x14ac:dyDescent="0.2">
      <c r="A299" s="116"/>
      <c r="B299" s="116"/>
      <c r="C299" s="116"/>
      <c r="I299" s="116"/>
      <c r="J299" s="116"/>
      <c r="K299" s="116"/>
    </row>
    <row r="300" spans="1:11" ht="12.75" x14ac:dyDescent="0.2">
      <c r="A300" s="116"/>
      <c r="B300" s="116"/>
      <c r="C300" s="116"/>
      <c r="I300" s="116"/>
      <c r="J300" s="116"/>
      <c r="K300" s="116"/>
    </row>
    <row r="301" spans="1:11" ht="12.75" x14ac:dyDescent="0.2">
      <c r="A301" s="116"/>
      <c r="B301" s="116"/>
      <c r="C301" s="116"/>
      <c r="I301" s="116"/>
      <c r="J301" s="116"/>
      <c r="K301" s="116"/>
    </row>
    <row r="302" spans="1:11" ht="12.75" x14ac:dyDescent="0.2">
      <c r="A302" s="116"/>
      <c r="B302" s="116"/>
      <c r="C302" s="116"/>
      <c r="I302" s="116"/>
      <c r="J302" s="116"/>
      <c r="K302" s="116"/>
    </row>
    <row r="303" spans="1:11" ht="12.75" x14ac:dyDescent="0.2">
      <c r="A303" s="116"/>
      <c r="B303" s="116"/>
      <c r="C303" s="116"/>
      <c r="I303" s="116"/>
      <c r="J303" s="116"/>
      <c r="K303" s="116"/>
    </row>
    <row r="304" spans="1:11" ht="12.75" x14ac:dyDescent="0.2">
      <c r="A304" s="116"/>
      <c r="B304" s="116"/>
      <c r="C304" s="116"/>
      <c r="I304" s="116"/>
      <c r="J304" s="116"/>
      <c r="K304" s="116"/>
    </row>
    <row r="305" spans="1:11" ht="12.75" x14ac:dyDescent="0.2">
      <c r="A305" s="116"/>
      <c r="B305" s="116"/>
      <c r="C305" s="116"/>
      <c r="I305" s="116"/>
      <c r="J305" s="116"/>
      <c r="K305" s="116"/>
    </row>
    <row r="306" spans="1:11" ht="12.75" x14ac:dyDescent="0.2">
      <c r="A306" s="116"/>
      <c r="B306" s="116"/>
      <c r="C306" s="116"/>
      <c r="I306" s="116"/>
      <c r="J306" s="116"/>
      <c r="K306" s="116"/>
    </row>
    <row r="307" spans="1:11" ht="12.75" x14ac:dyDescent="0.2">
      <c r="A307" s="116"/>
      <c r="B307" s="116"/>
      <c r="C307" s="116"/>
      <c r="I307" s="116"/>
      <c r="J307" s="116"/>
      <c r="K307" s="116"/>
    </row>
    <row r="308" spans="1:11" ht="12.75" x14ac:dyDescent="0.2">
      <c r="A308" s="116"/>
      <c r="B308" s="116"/>
      <c r="C308" s="116"/>
      <c r="I308" s="116"/>
      <c r="J308" s="116"/>
      <c r="K308" s="116"/>
    </row>
    <row r="309" spans="1:11" ht="12.75" x14ac:dyDescent="0.2">
      <c r="A309" s="116"/>
      <c r="B309" s="116"/>
      <c r="C309" s="116"/>
      <c r="I309" s="116"/>
      <c r="J309" s="116"/>
      <c r="K309" s="116"/>
    </row>
    <row r="310" spans="1:11" ht="12.75" x14ac:dyDescent="0.2">
      <c r="A310" s="116"/>
      <c r="B310" s="116"/>
      <c r="C310" s="116"/>
      <c r="I310" s="116"/>
      <c r="J310" s="116"/>
      <c r="K310" s="116"/>
    </row>
    <row r="311" spans="1:11" ht="12.75" x14ac:dyDescent="0.2">
      <c r="A311" s="116"/>
      <c r="B311" s="116"/>
      <c r="C311" s="116"/>
      <c r="I311" s="116"/>
      <c r="J311" s="116"/>
      <c r="K311" s="116"/>
    </row>
    <row r="312" spans="1:11" ht="12.75" x14ac:dyDescent="0.2">
      <c r="A312" s="116"/>
      <c r="B312" s="116"/>
      <c r="C312" s="116"/>
      <c r="I312" s="116"/>
      <c r="J312" s="116"/>
      <c r="K312" s="116"/>
    </row>
    <row r="313" spans="1:11" ht="12.75" x14ac:dyDescent="0.2">
      <c r="A313" s="116"/>
      <c r="B313" s="116"/>
      <c r="C313" s="116"/>
      <c r="I313" s="116"/>
      <c r="J313" s="116"/>
      <c r="K313" s="116"/>
    </row>
    <row r="314" spans="1:11" ht="12.75" x14ac:dyDescent="0.2">
      <c r="A314" s="116"/>
      <c r="B314" s="116"/>
      <c r="C314" s="116"/>
      <c r="I314" s="116"/>
      <c r="J314" s="116"/>
      <c r="K314" s="116"/>
    </row>
    <row r="315" spans="1:11" ht="12.75" x14ac:dyDescent="0.2">
      <c r="A315" s="116"/>
      <c r="B315" s="116"/>
      <c r="C315" s="116"/>
      <c r="I315" s="116"/>
      <c r="J315" s="116"/>
      <c r="K315" s="116"/>
    </row>
    <row r="316" spans="1:11" ht="12.75" x14ac:dyDescent="0.2">
      <c r="A316" s="116"/>
      <c r="B316" s="116"/>
      <c r="C316" s="116"/>
      <c r="I316" s="116"/>
      <c r="J316" s="116"/>
      <c r="K316" s="116"/>
    </row>
    <row r="317" spans="1:11" ht="12.75" x14ac:dyDescent="0.2">
      <c r="A317" s="116"/>
      <c r="B317" s="116"/>
      <c r="C317" s="116"/>
      <c r="I317" s="116"/>
      <c r="J317" s="116"/>
      <c r="K317" s="116"/>
    </row>
    <row r="318" spans="1:11" ht="12.75" x14ac:dyDescent="0.2">
      <c r="A318" s="116"/>
      <c r="B318" s="116"/>
      <c r="C318" s="116"/>
      <c r="I318" s="116"/>
      <c r="J318" s="116"/>
      <c r="K318" s="116"/>
    </row>
    <row r="319" spans="1:11" ht="12.75" x14ac:dyDescent="0.2">
      <c r="A319" s="116"/>
      <c r="B319" s="116"/>
      <c r="C319" s="116"/>
      <c r="I319" s="116"/>
      <c r="J319" s="116"/>
      <c r="K319" s="116"/>
    </row>
    <row r="320" spans="1:11" ht="12.75" x14ac:dyDescent="0.2">
      <c r="A320" s="116"/>
      <c r="B320" s="116"/>
      <c r="C320" s="116"/>
      <c r="I320" s="116"/>
      <c r="J320" s="116"/>
      <c r="K320" s="116"/>
    </row>
    <row r="321" spans="1:11" ht="12.75" x14ac:dyDescent="0.2">
      <c r="A321" s="116"/>
      <c r="B321" s="116"/>
      <c r="C321" s="116"/>
      <c r="I321" s="116"/>
      <c r="J321" s="116"/>
      <c r="K321" s="116"/>
    </row>
    <row r="322" spans="1:11" ht="12.75" x14ac:dyDescent="0.2">
      <c r="A322" s="116"/>
      <c r="B322" s="116"/>
      <c r="C322" s="116"/>
      <c r="I322" s="116"/>
      <c r="J322" s="116"/>
      <c r="K322" s="116"/>
    </row>
    <row r="323" spans="1:11" ht="12.75" x14ac:dyDescent="0.2">
      <c r="A323" s="116"/>
      <c r="B323" s="116"/>
      <c r="C323" s="116"/>
      <c r="I323" s="116"/>
      <c r="J323" s="116"/>
      <c r="K323" s="116"/>
    </row>
    <row r="324" spans="1:11" ht="12.75" x14ac:dyDescent="0.2">
      <c r="A324" s="116"/>
      <c r="B324" s="116"/>
      <c r="C324" s="116"/>
      <c r="I324" s="116"/>
      <c r="J324" s="116"/>
      <c r="K324" s="116"/>
    </row>
    <row r="325" spans="1:11" ht="12.75" x14ac:dyDescent="0.2">
      <c r="A325" s="116"/>
      <c r="B325" s="116"/>
      <c r="C325" s="116"/>
      <c r="I325" s="116"/>
      <c r="J325" s="116"/>
      <c r="K325" s="116"/>
    </row>
    <row r="326" spans="1:11" ht="12.75" x14ac:dyDescent="0.2">
      <c r="A326" s="116"/>
      <c r="B326" s="116"/>
      <c r="C326" s="116"/>
      <c r="I326" s="116"/>
      <c r="J326" s="116"/>
      <c r="K326" s="116"/>
    </row>
    <row r="327" spans="1:11" ht="12.75" x14ac:dyDescent="0.2">
      <c r="A327" s="116"/>
      <c r="B327" s="116"/>
      <c r="C327" s="116"/>
      <c r="I327" s="116"/>
      <c r="J327" s="116"/>
      <c r="K327" s="116"/>
    </row>
    <row r="328" spans="1:11" ht="12.75" x14ac:dyDescent="0.2">
      <c r="A328" s="116"/>
      <c r="B328" s="116"/>
      <c r="C328" s="116"/>
      <c r="I328" s="116"/>
      <c r="J328" s="116"/>
      <c r="K328" s="116"/>
    </row>
    <row r="329" spans="1:11" ht="12.75" x14ac:dyDescent="0.2">
      <c r="A329" s="116"/>
      <c r="B329" s="116"/>
      <c r="C329" s="116"/>
      <c r="I329" s="116"/>
      <c r="J329" s="116"/>
      <c r="K329" s="116"/>
    </row>
    <row r="330" spans="1:11" ht="12.75" x14ac:dyDescent="0.2">
      <c r="A330" s="116"/>
      <c r="B330" s="116"/>
      <c r="C330" s="116"/>
      <c r="I330" s="116"/>
      <c r="J330" s="116"/>
      <c r="K330" s="116"/>
    </row>
    <row r="331" spans="1:11" ht="12.75" x14ac:dyDescent="0.2">
      <c r="A331" s="116"/>
      <c r="B331" s="116"/>
      <c r="C331" s="116"/>
      <c r="I331" s="116"/>
      <c r="J331" s="116"/>
      <c r="K331" s="116"/>
    </row>
    <row r="332" spans="1:11" ht="12.75" x14ac:dyDescent="0.2">
      <c r="A332" s="116"/>
      <c r="B332" s="116"/>
      <c r="C332" s="116"/>
      <c r="I332" s="116"/>
      <c r="J332" s="116"/>
      <c r="K332" s="116"/>
    </row>
    <row r="333" spans="1:11" ht="12.75" x14ac:dyDescent="0.2">
      <c r="A333" s="116"/>
      <c r="B333" s="116"/>
      <c r="C333" s="116"/>
      <c r="I333" s="116"/>
      <c r="J333" s="116"/>
      <c r="K333" s="116"/>
    </row>
    <row r="334" spans="1:11" ht="12.75" x14ac:dyDescent="0.2">
      <c r="A334" s="116"/>
      <c r="B334" s="116"/>
      <c r="C334" s="116"/>
      <c r="I334" s="116"/>
      <c r="J334" s="116"/>
      <c r="K334" s="116"/>
    </row>
    <row r="335" spans="1:11" ht="12.75" x14ac:dyDescent="0.2">
      <c r="A335" s="116"/>
      <c r="B335" s="116"/>
      <c r="C335" s="116"/>
      <c r="I335" s="116"/>
      <c r="J335" s="116"/>
      <c r="K335" s="116"/>
    </row>
    <row r="336" spans="1:11" ht="12.75" x14ac:dyDescent="0.2">
      <c r="A336" s="116"/>
      <c r="B336" s="116"/>
      <c r="C336" s="116"/>
      <c r="I336" s="116"/>
      <c r="J336" s="116"/>
      <c r="K336" s="116"/>
    </row>
    <row r="337" spans="1:11" ht="12.75" x14ac:dyDescent="0.2">
      <c r="A337" s="116"/>
      <c r="B337" s="116"/>
      <c r="C337" s="116"/>
      <c r="I337" s="116"/>
      <c r="J337" s="116"/>
      <c r="K337" s="116"/>
    </row>
    <row r="338" spans="1:11" ht="12.75" x14ac:dyDescent="0.2">
      <c r="A338" s="116"/>
      <c r="B338" s="116"/>
      <c r="C338" s="116"/>
      <c r="I338" s="116"/>
      <c r="J338" s="116"/>
      <c r="K338" s="116"/>
    </row>
    <row r="339" spans="1:11" ht="12.75" x14ac:dyDescent="0.2">
      <c r="A339" s="116"/>
      <c r="B339" s="116"/>
      <c r="C339" s="116"/>
      <c r="I339" s="116"/>
      <c r="J339" s="116"/>
      <c r="K339" s="116"/>
    </row>
    <row r="340" spans="1:11" ht="12.75" x14ac:dyDescent="0.2">
      <c r="A340" s="116"/>
      <c r="B340" s="116"/>
      <c r="C340" s="116"/>
      <c r="I340" s="116"/>
      <c r="J340" s="116"/>
      <c r="K340" s="116"/>
    </row>
    <row r="341" spans="1:11" ht="12.75" x14ac:dyDescent="0.2">
      <c r="A341" s="116"/>
      <c r="B341" s="116"/>
      <c r="C341" s="116"/>
      <c r="I341" s="116"/>
      <c r="J341" s="116"/>
      <c r="K341" s="116"/>
    </row>
    <row r="342" spans="1:11" ht="12.75" x14ac:dyDescent="0.2">
      <c r="A342" s="116"/>
      <c r="B342" s="116"/>
      <c r="C342" s="116"/>
      <c r="I342" s="116"/>
      <c r="J342" s="116"/>
      <c r="K342" s="116"/>
    </row>
    <row r="343" spans="1:11" ht="12.75" x14ac:dyDescent="0.2">
      <c r="A343" s="116"/>
      <c r="B343" s="116"/>
      <c r="C343" s="116"/>
      <c r="I343" s="116"/>
      <c r="J343" s="116"/>
      <c r="K343" s="116"/>
    </row>
    <row r="344" spans="1:11" ht="12.75" x14ac:dyDescent="0.2">
      <c r="A344" s="116"/>
      <c r="B344" s="116"/>
      <c r="C344" s="116"/>
      <c r="I344" s="116"/>
      <c r="J344" s="116"/>
      <c r="K344" s="116"/>
    </row>
    <row r="345" spans="1:11" ht="12.75" x14ac:dyDescent="0.2">
      <c r="A345" s="116"/>
      <c r="B345" s="116"/>
      <c r="C345" s="116"/>
      <c r="I345" s="116"/>
      <c r="J345" s="116"/>
      <c r="K345" s="116"/>
    </row>
    <row r="346" spans="1:11" ht="12.75" x14ac:dyDescent="0.2">
      <c r="A346" s="116"/>
      <c r="B346" s="116"/>
      <c r="C346" s="116"/>
      <c r="I346" s="116"/>
      <c r="J346" s="116"/>
      <c r="K346" s="116"/>
    </row>
    <row r="347" spans="1:11" ht="12.75" x14ac:dyDescent="0.2">
      <c r="A347" s="116"/>
      <c r="B347" s="116"/>
      <c r="C347" s="116"/>
      <c r="I347" s="116"/>
      <c r="J347" s="116"/>
      <c r="K347" s="116"/>
    </row>
    <row r="348" spans="1:11" ht="12.75" x14ac:dyDescent="0.2">
      <c r="A348" s="116"/>
      <c r="B348" s="116"/>
      <c r="C348" s="116"/>
      <c r="I348" s="116"/>
      <c r="J348" s="116"/>
      <c r="K348" s="116"/>
    </row>
    <row r="349" spans="1:11" ht="12.75" x14ac:dyDescent="0.2">
      <c r="A349" s="116"/>
      <c r="B349" s="116"/>
      <c r="C349" s="116"/>
      <c r="I349" s="116"/>
      <c r="J349" s="116"/>
      <c r="K349" s="116"/>
    </row>
    <row r="350" spans="1:11" ht="12.75" x14ac:dyDescent="0.2">
      <c r="A350" s="116"/>
      <c r="B350" s="116"/>
      <c r="C350" s="116"/>
      <c r="I350" s="116"/>
      <c r="J350" s="116"/>
      <c r="K350" s="116"/>
    </row>
    <row r="351" spans="1:11" ht="12.75" x14ac:dyDescent="0.2">
      <c r="A351" s="116"/>
      <c r="B351" s="116"/>
      <c r="C351" s="116"/>
      <c r="I351" s="116"/>
      <c r="J351" s="116"/>
      <c r="K351" s="116"/>
    </row>
    <row r="352" spans="1:11" ht="12.75" x14ac:dyDescent="0.2">
      <c r="A352" s="116"/>
      <c r="B352" s="116"/>
      <c r="C352" s="116"/>
      <c r="I352" s="116"/>
      <c r="J352" s="116"/>
      <c r="K352" s="116"/>
    </row>
    <row r="353" spans="1:11" ht="12.75" x14ac:dyDescent="0.2">
      <c r="A353" s="116"/>
      <c r="B353" s="116"/>
      <c r="C353" s="116"/>
      <c r="I353" s="116"/>
      <c r="J353" s="116"/>
      <c r="K353" s="116"/>
    </row>
    <row r="354" spans="1:11" ht="12.75" x14ac:dyDescent="0.2">
      <c r="A354" s="116"/>
      <c r="B354" s="116"/>
      <c r="C354" s="116"/>
      <c r="I354" s="116"/>
      <c r="J354" s="116"/>
      <c r="K354" s="116"/>
    </row>
    <row r="355" spans="1:11" ht="12.75" x14ac:dyDescent="0.2">
      <c r="A355" s="116"/>
      <c r="B355" s="116"/>
      <c r="C355" s="116"/>
      <c r="I355" s="116"/>
      <c r="J355" s="116"/>
      <c r="K355" s="116"/>
    </row>
    <row r="356" spans="1:11" ht="12.75" x14ac:dyDescent="0.2">
      <c r="A356" s="116"/>
      <c r="B356" s="116"/>
      <c r="C356" s="116"/>
      <c r="I356" s="116"/>
      <c r="J356" s="116"/>
      <c r="K356" s="116"/>
    </row>
    <row r="357" spans="1:11" ht="12.75" x14ac:dyDescent="0.2">
      <c r="A357" s="116"/>
      <c r="B357" s="116"/>
      <c r="C357" s="116"/>
      <c r="I357" s="116"/>
      <c r="J357" s="116"/>
      <c r="K357" s="116"/>
    </row>
    <row r="358" spans="1:11" ht="12.75" x14ac:dyDescent="0.2">
      <c r="A358" s="116"/>
      <c r="B358" s="116"/>
      <c r="C358" s="116"/>
      <c r="I358" s="116"/>
      <c r="J358" s="116"/>
      <c r="K358" s="116"/>
    </row>
    <row r="359" spans="1:11" ht="12.75" x14ac:dyDescent="0.2">
      <c r="A359" s="116"/>
      <c r="B359" s="116"/>
      <c r="C359" s="116"/>
      <c r="I359" s="116"/>
      <c r="J359" s="116"/>
      <c r="K359" s="116"/>
    </row>
    <row r="360" spans="1:11" ht="12.75" x14ac:dyDescent="0.2">
      <c r="A360" s="116"/>
      <c r="B360" s="116"/>
      <c r="C360" s="116"/>
      <c r="I360" s="116"/>
      <c r="J360" s="116"/>
      <c r="K360" s="116"/>
    </row>
    <row r="361" spans="1:11" ht="12.75" x14ac:dyDescent="0.2">
      <c r="A361" s="116"/>
      <c r="B361" s="116"/>
      <c r="C361" s="116"/>
      <c r="I361" s="116"/>
      <c r="J361" s="116"/>
      <c r="K361" s="116"/>
    </row>
    <row r="362" spans="1:11" ht="12.75" x14ac:dyDescent="0.2">
      <c r="A362" s="116"/>
      <c r="B362" s="116"/>
      <c r="C362" s="116"/>
      <c r="I362" s="116"/>
      <c r="J362" s="116"/>
      <c r="K362" s="116"/>
    </row>
    <row r="363" spans="1:11" ht="12.75" x14ac:dyDescent="0.2">
      <c r="A363" s="116"/>
      <c r="B363" s="116"/>
      <c r="C363" s="116"/>
      <c r="I363" s="116"/>
      <c r="J363" s="116"/>
      <c r="K363" s="116"/>
    </row>
    <row r="364" spans="1:11" ht="12.75" x14ac:dyDescent="0.2">
      <c r="A364" s="116"/>
      <c r="B364" s="116"/>
      <c r="C364" s="116"/>
      <c r="I364" s="116"/>
      <c r="J364" s="116"/>
      <c r="K364" s="116"/>
    </row>
    <row r="365" spans="1:11" ht="12.75" x14ac:dyDescent="0.2">
      <c r="A365" s="116"/>
      <c r="B365" s="116"/>
      <c r="C365" s="116"/>
      <c r="I365" s="116"/>
      <c r="J365" s="116"/>
      <c r="K365" s="116"/>
    </row>
    <row r="366" spans="1:11" ht="12.75" x14ac:dyDescent="0.2">
      <c r="A366" s="116"/>
      <c r="B366" s="116"/>
      <c r="C366" s="116"/>
      <c r="I366" s="116"/>
      <c r="J366" s="116"/>
      <c r="K366" s="116"/>
    </row>
    <row r="367" spans="1:11" ht="12.75" x14ac:dyDescent="0.2">
      <c r="A367" s="116"/>
      <c r="B367" s="116"/>
      <c r="C367" s="116"/>
      <c r="I367" s="116"/>
      <c r="J367" s="116"/>
      <c r="K367" s="116"/>
    </row>
    <row r="368" spans="1:11" ht="12.75" x14ac:dyDescent="0.2">
      <c r="A368" s="116"/>
      <c r="B368" s="116"/>
      <c r="C368" s="116"/>
      <c r="I368" s="116"/>
      <c r="J368" s="116"/>
      <c r="K368" s="116"/>
    </row>
    <row r="369" spans="1:11" ht="12.75" x14ac:dyDescent="0.2">
      <c r="A369" s="116"/>
      <c r="B369" s="116"/>
      <c r="C369" s="116"/>
      <c r="I369" s="116"/>
      <c r="J369" s="116"/>
      <c r="K369" s="116"/>
    </row>
    <row r="370" spans="1:11" ht="12.75" x14ac:dyDescent="0.2">
      <c r="A370" s="116"/>
      <c r="B370" s="116"/>
      <c r="C370" s="116"/>
      <c r="I370" s="116"/>
      <c r="J370" s="116"/>
      <c r="K370" s="116"/>
    </row>
    <row r="371" spans="1:11" ht="12.75" x14ac:dyDescent="0.2">
      <c r="A371" s="116"/>
      <c r="B371" s="116"/>
      <c r="C371" s="116"/>
      <c r="I371" s="116"/>
      <c r="J371" s="116"/>
      <c r="K371" s="116"/>
    </row>
    <row r="372" spans="1:11" ht="12.75" x14ac:dyDescent="0.2">
      <c r="A372" s="116"/>
      <c r="B372" s="116"/>
      <c r="C372" s="116"/>
      <c r="I372" s="116"/>
      <c r="J372" s="116"/>
      <c r="K372" s="116"/>
    </row>
    <row r="373" spans="1:11" ht="12.75" x14ac:dyDescent="0.2">
      <c r="A373" s="116"/>
      <c r="B373" s="116"/>
      <c r="C373" s="116"/>
      <c r="I373" s="116"/>
      <c r="J373" s="116"/>
      <c r="K373" s="116"/>
    </row>
    <row r="374" spans="1:11" ht="12.75" x14ac:dyDescent="0.2">
      <c r="A374" s="116"/>
      <c r="B374" s="116"/>
      <c r="C374" s="116"/>
      <c r="I374" s="116"/>
      <c r="J374" s="116"/>
      <c r="K374" s="116"/>
    </row>
    <row r="375" spans="1:11" ht="12.75" x14ac:dyDescent="0.2">
      <c r="A375" s="116"/>
      <c r="B375" s="116"/>
      <c r="C375" s="116"/>
      <c r="I375" s="116"/>
      <c r="J375" s="116"/>
      <c r="K375" s="116"/>
    </row>
    <row r="376" spans="1:11" ht="12.75" x14ac:dyDescent="0.2">
      <c r="A376" s="116"/>
      <c r="B376" s="116"/>
      <c r="C376" s="116"/>
      <c r="I376" s="116"/>
      <c r="J376" s="116"/>
      <c r="K376" s="116"/>
    </row>
    <row r="377" spans="1:11" ht="12.75" x14ac:dyDescent="0.2">
      <c r="A377" s="116"/>
      <c r="B377" s="116"/>
      <c r="C377" s="116"/>
      <c r="I377" s="116"/>
      <c r="J377" s="116"/>
      <c r="K377" s="116"/>
    </row>
    <row r="378" spans="1:11" ht="12.75" x14ac:dyDescent="0.2">
      <c r="A378" s="116"/>
      <c r="B378" s="116"/>
      <c r="C378" s="116"/>
      <c r="I378" s="116"/>
      <c r="J378" s="116"/>
      <c r="K378" s="116"/>
    </row>
    <row r="379" spans="1:11" ht="12.75" x14ac:dyDescent="0.2">
      <c r="A379" s="116"/>
      <c r="B379" s="116"/>
      <c r="C379" s="116"/>
      <c r="I379" s="116"/>
      <c r="J379" s="116"/>
      <c r="K379" s="116"/>
    </row>
    <row r="380" spans="1:11" ht="12.75" x14ac:dyDescent="0.2">
      <c r="A380" s="116"/>
      <c r="B380" s="116"/>
      <c r="C380" s="116"/>
      <c r="I380" s="116"/>
      <c r="J380" s="116"/>
      <c r="K380" s="116"/>
    </row>
    <row r="381" spans="1:11" ht="12.75" x14ac:dyDescent="0.2">
      <c r="A381" s="116"/>
      <c r="B381" s="116"/>
      <c r="C381" s="116"/>
      <c r="I381" s="116"/>
      <c r="J381" s="116"/>
      <c r="K381" s="116"/>
    </row>
    <row r="382" spans="1:11" ht="12.75" x14ac:dyDescent="0.2">
      <c r="A382" s="116"/>
      <c r="B382" s="116"/>
      <c r="C382" s="116"/>
      <c r="I382" s="116"/>
      <c r="J382" s="116"/>
      <c r="K382" s="116"/>
    </row>
    <row r="383" spans="1:11" ht="12.75" x14ac:dyDescent="0.2">
      <c r="A383" s="116"/>
      <c r="B383" s="116"/>
      <c r="C383" s="116"/>
      <c r="I383" s="116"/>
      <c r="J383" s="116"/>
      <c r="K383" s="116"/>
    </row>
    <row r="384" spans="1:11" ht="12.75" x14ac:dyDescent="0.2">
      <c r="A384" s="116"/>
      <c r="B384" s="116"/>
      <c r="C384" s="116"/>
      <c r="I384" s="116"/>
      <c r="J384" s="116"/>
      <c r="K384" s="116"/>
    </row>
    <row r="385" spans="1:11" ht="12.75" x14ac:dyDescent="0.2">
      <c r="A385" s="116"/>
      <c r="B385" s="116"/>
      <c r="C385" s="116"/>
      <c r="I385" s="116"/>
      <c r="J385" s="116"/>
      <c r="K385" s="116"/>
    </row>
    <row r="386" spans="1:11" ht="12.75" x14ac:dyDescent="0.2">
      <c r="A386" s="116"/>
      <c r="B386" s="116"/>
      <c r="C386" s="116"/>
      <c r="I386" s="116"/>
      <c r="J386" s="116"/>
      <c r="K386" s="116"/>
    </row>
    <row r="387" spans="1:11" ht="12.75" x14ac:dyDescent="0.2">
      <c r="A387" s="116"/>
      <c r="B387" s="116"/>
      <c r="C387" s="116"/>
      <c r="I387" s="116"/>
      <c r="J387" s="116"/>
      <c r="K387" s="116"/>
    </row>
    <row r="388" spans="1:11" ht="12.75" x14ac:dyDescent="0.2">
      <c r="A388" s="116"/>
      <c r="B388" s="116"/>
      <c r="C388" s="116"/>
      <c r="I388" s="116"/>
      <c r="J388" s="116"/>
      <c r="K388" s="116"/>
    </row>
    <row r="389" spans="1:11" ht="12.75" x14ac:dyDescent="0.2">
      <c r="A389" s="116"/>
      <c r="B389" s="116"/>
      <c r="C389" s="116"/>
      <c r="I389" s="116"/>
      <c r="J389" s="116"/>
      <c r="K389" s="116"/>
    </row>
    <row r="390" spans="1:11" ht="12.75" x14ac:dyDescent="0.2">
      <c r="A390" s="116"/>
      <c r="B390" s="116"/>
      <c r="C390" s="116"/>
      <c r="I390" s="116"/>
      <c r="J390" s="116"/>
      <c r="K390" s="116"/>
    </row>
    <row r="391" spans="1:11" ht="12.75" x14ac:dyDescent="0.2">
      <c r="A391" s="116"/>
      <c r="B391" s="116"/>
      <c r="C391" s="116"/>
      <c r="I391" s="116"/>
      <c r="J391" s="116"/>
      <c r="K391" s="116"/>
    </row>
    <row r="392" spans="1:11" ht="12.75" x14ac:dyDescent="0.2">
      <c r="A392" s="116"/>
      <c r="B392" s="116"/>
      <c r="C392" s="116"/>
      <c r="I392" s="116"/>
      <c r="J392" s="116"/>
      <c r="K392" s="116"/>
    </row>
    <row r="393" spans="1:11" ht="12.75" x14ac:dyDescent="0.2">
      <c r="A393" s="116"/>
      <c r="B393" s="116"/>
      <c r="C393" s="116"/>
      <c r="I393" s="116"/>
      <c r="J393" s="116"/>
      <c r="K393" s="116"/>
    </row>
    <row r="394" spans="1:11" ht="12.75" x14ac:dyDescent="0.2">
      <c r="A394" s="116"/>
      <c r="B394" s="116"/>
      <c r="C394" s="116"/>
      <c r="I394" s="116"/>
      <c r="J394" s="116"/>
      <c r="K394" s="116"/>
    </row>
    <row r="395" spans="1:11" ht="12.75" x14ac:dyDescent="0.2">
      <c r="A395" s="116"/>
      <c r="B395" s="116"/>
      <c r="C395" s="116"/>
      <c r="I395" s="116"/>
      <c r="J395" s="116"/>
      <c r="K395" s="116"/>
    </row>
    <row r="396" spans="1:11" ht="12.75" x14ac:dyDescent="0.2">
      <c r="A396" s="116"/>
      <c r="B396" s="116"/>
      <c r="C396" s="116"/>
      <c r="I396" s="116"/>
      <c r="J396" s="116"/>
      <c r="K396" s="116"/>
    </row>
    <row r="397" spans="1:11" ht="12.75" x14ac:dyDescent="0.2">
      <c r="A397" s="116"/>
      <c r="B397" s="116"/>
      <c r="C397" s="116"/>
      <c r="I397" s="116"/>
      <c r="J397" s="116"/>
      <c r="K397" s="116"/>
    </row>
    <row r="398" spans="1:11" ht="12.75" x14ac:dyDescent="0.2">
      <c r="A398" s="116"/>
      <c r="B398" s="116"/>
      <c r="C398" s="116"/>
      <c r="I398" s="116"/>
      <c r="J398" s="116"/>
      <c r="K398" s="116"/>
    </row>
    <row r="399" spans="1:11" ht="12.75" x14ac:dyDescent="0.2">
      <c r="A399" s="116"/>
      <c r="B399" s="116"/>
      <c r="C399" s="116"/>
      <c r="I399" s="116"/>
      <c r="J399" s="116"/>
      <c r="K399" s="116"/>
    </row>
    <row r="400" spans="1:11" ht="12.75" x14ac:dyDescent="0.2">
      <c r="A400" s="116"/>
      <c r="B400" s="116"/>
      <c r="C400" s="116"/>
      <c r="I400" s="116"/>
      <c r="J400" s="116"/>
      <c r="K400" s="116"/>
    </row>
    <row r="401" spans="1:11" ht="12.75" x14ac:dyDescent="0.2">
      <c r="A401" s="116"/>
      <c r="B401" s="116"/>
      <c r="C401" s="116"/>
      <c r="I401" s="116"/>
      <c r="J401" s="116"/>
      <c r="K401" s="116"/>
    </row>
    <row r="402" spans="1:11" ht="12.75" x14ac:dyDescent="0.2">
      <c r="A402" s="116"/>
      <c r="B402" s="116"/>
      <c r="C402" s="116"/>
      <c r="I402" s="116"/>
      <c r="J402" s="116"/>
      <c r="K402" s="116"/>
    </row>
    <row r="403" spans="1:11" ht="12.75" x14ac:dyDescent="0.2">
      <c r="A403" s="116"/>
      <c r="B403" s="116"/>
      <c r="C403" s="116"/>
      <c r="I403" s="116"/>
      <c r="J403" s="116"/>
      <c r="K403" s="116"/>
    </row>
    <row r="404" spans="1:11" ht="12.75" x14ac:dyDescent="0.2">
      <c r="A404" s="116"/>
      <c r="B404" s="116"/>
      <c r="C404" s="116"/>
      <c r="I404" s="116"/>
      <c r="J404" s="116"/>
      <c r="K404" s="116"/>
    </row>
    <row r="405" spans="1:11" ht="12.75" x14ac:dyDescent="0.2">
      <c r="A405" s="116"/>
      <c r="B405" s="116"/>
      <c r="C405" s="116"/>
      <c r="I405" s="116"/>
      <c r="J405" s="116"/>
      <c r="K405" s="116"/>
    </row>
    <row r="406" spans="1:11" ht="12.75" x14ac:dyDescent="0.2">
      <c r="A406" s="116"/>
      <c r="B406" s="116"/>
      <c r="C406" s="116"/>
      <c r="I406" s="116"/>
      <c r="J406" s="116"/>
      <c r="K406" s="116"/>
    </row>
    <row r="407" spans="1:11" ht="12.75" x14ac:dyDescent="0.2">
      <c r="A407" s="116"/>
      <c r="B407" s="116"/>
      <c r="C407" s="116"/>
      <c r="I407" s="116"/>
      <c r="J407" s="116"/>
      <c r="K407" s="116"/>
    </row>
    <row r="408" spans="1:11" ht="12.75" x14ac:dyDescent="0.2">
      <c r="A408" s="116"/>
      <c r="B408" s="116"/>
      <c r="C408" s="116"/>
      <c r="I408" s="116"/>
      <c r="J408" s="116"/>
      <c r="K408" s="116"/>
    </row>
    <row r="409" spans="1:11" ht="12.75" x14ac:dyDescent="0.2">
      <c r="A409" s="116"/>
      <c r="B409" s="116"/>
      <c r="C409" s="116"/>
      <c r="I409" s="116"/>
      <c r="J409" s="116"/>
      <c r="K409" s="116"/>
    </row>
    <row r="410" spans="1:11" ht="12.75" x14ac:dyDescent="0.2">
      <c r="A410" s="116"/>
      <c r="B410" s="116"/>
      <c r="C410" s="116"/>
      <c r="I410" s="116"/>
      <c r="J410" s="116"/>
      <c r="K410" s="116"/>
    </row>
    <row r="411" spans="1:11" ht="12.75" x14ac:dyDescent="0.2">
      <c r="A411" s="116"/>
      <c r="B411" s="116"/>
      <c r="C411" s="116"/>
      <c r="I411" s="116"/>
      <c r="J411" s="116"/>
      <c r="K411" s="116"/>
    </row>
    <row r="412" spans="1:11" ht="12.75" x14ac:dyDescent="0.2">
      <c r="A412" s="116"/>
      <c r="B412" s="116"/>
      <c r="C412" s="116"/>
      <c r="I412" s="116"/>
      <c r="J412" s="116"/>
      <c r="K412" s="116"/>
    </row>
    <row r="413" spans="1:11" ht="12.75" x14ac:dyDescent="0.2">
      <c r="A413" s="116"/>
      <c r="B413" s="116"/>
      <c r="C413" s="116"/>
      <c r="I413" s="116"/>
      <c r="J413" s="116"/>
      <c r="K413" s="116"/>
    </row>
    <row r="414" spans="1:11" ht="12.75" x14ac:dyDescent="0.2">
      <c r="A414" s="116"/>
      <c r="B414" s="116"/>
      <c r="C414" s="116"/>
      <c r="I414" s="116"/>
      <c r="J414" s="116"/>
      <c r="K414" s="116"/>
    </row>
    <row r="415" spans="1:11" ht="12.75" x14ac:dyDescent="0.2">
      <c r="A415" s="116"/>
      <c r="B415" s="116"/>
      <c r="C415" s="116"/>
      <c r="I415" s="116"/>
      <c r="J415" s="116"/>
      <c r="K415" s="116"/>
    </row>
    <row r="416" spans="1:11" ht="12.75" x14ac:dyDescent="0.2">
      <c r="A416" s="116"/>
      <c r="B416" s="116"/>
      <c r="C416" s="116"/>
      <c r="I416" s="116"/>
      <c r="J416" s="116"/>
      <c r="K416" s="116"/>
    </row>
    <row r="417" spans="1:11" ht="12.75" x14ac:dyDescent="0.2">
      <c r="A417" s="116"/>
      <c r="B417" s="116"/>
      <c r="C417" s="116"/>
      <c r="I417" s="116"/>
      <c r="J417" s="116"/>
      <c r="K417" s="116"/>
    </row>
    <row r="418" spans="1:11" ht="12.75" x14ac:dyDescent="0.2">
      <c r="A418" s="116"/>
      <c r="B418" s="116"/>
      <c r="C418" s="116"/>
      <c r="I418" s="116"/>
      <c r="J418" s="116"/>
      <c r="K418" s="116"/>
    </row>
    <row r="419" spans="1:11" ht="12.75" x14ac:dyDescent="0.2">
      <c r="A419" s="116"/>
      <c r="B419" s="116"/>
      <c r="C419" s="116"/>
      <c r="I419" s="116"/>
      <c r="J419" s="116"/>
      <c r="K419" s="116"/>
    </row>
    <row r="420" spans="1:11" ht="12.75" x14ac:dyDescent="0.2">
      <c r="A420" s="116"/>
      <c r="B420" s="116"/>
      <c r="C420" s="116"/>
      <c r="I420" s="116"/>
      <c r="J420" s="116"/>
      <c r="K420" s="116"/>
    </row>
    <row r="421" spans="1:11" ht="12.75" x14ac:dyDescent="0.2">
      <c r="A421" s="116"/>
      <c r="B421" s="116"/>
      <c r="C421" s="116"/>
      <c r="I421" s="116"/>
      <c r="J421" s="116"/>
      <c r="K421" s="116"/>
    </row>
    <row r="422" spans="1:11" ht="12.75" x14ac:dyDescent="0.2">
      <c r="A422" s="116"/>
      <c r="B422" s="116"/>
      <c r="C422" s="116"/>
      <c r="I422" s="116"/>
      <c r="J422" s="116"/>
      <c r="K422" s="116"/>
    </row>
    <row r="423" spans="1:11" ht="12.75" x14ac:dyDescent="0.2">
      <c r="A423" s="116"/>
      <c r="B423" s="116"/>
      <c r="C423" s="116"/>
      <c r="I423" s="116"/>
      <c r="J423" s="116"/>
      <c r="K423" s="116"/>
    </row>
    <row r="424" spans="1:11" ht="12.75" x14ac:dyDescent="0.2">
      <c r="A424" s="116"/>
      <c r="B424" s="116"/>
      <c r="C424" s="116"/>
      <c r="I424" s="116"/>
      <c r="J424" s="116"/>
      <c r="K424" s="116"/>
    </row>
    <row r="425" spans="1:11" ht="12.75" x14ac:dyDescent="0.2">
      <c r="A425" s="116"/>
      <c r="B425" s="116"/>
      <c r="C425" s="116"/>
      <c r="I425" s="116"/>
      <c r="J425" s="116"/>
      <c r="K425" s="116"/>
    </row>
    <row r="426" spans="1:11" ht="12.75" x14ac:dyDescent="0.2">
      <c r="A426" s="116"/>
      <c r="B426" s="116"/>
      <c r="C426" s="116"/>
      <c r="I426" s="116"/>
      <c r="J426" s="116"/>
      <c r="K426" s="116"/>
    </row>
    <row r="427" spans="1:11" ht="12.75" x14ac:dyDescent="0.2">
      <c r="A427" s="116"/>
      <c r="B427" s="116"/>
      <c r="C427" s="116"/>
      <c r="I427" s="116"/>
      <c r="J427" s="116"/>
      <c r="K427" s="116"/>
    </row>
    <row r="428" spans="1:11" ht="12.75" x14ac:dyDescent="0.2">
      <c r="A428" s="116"/>
      <c r="B428" s="116"/>
      <c r="C428" s="116"/>
      <c r="I428" s="116"/>
      <c r="J428" s="116"/>
      <c r="K428" s="116"/>
    </row>
    <row r="429" spans="1:11" ht="12.75" x14ac:dyDescent="0.2">
      <c r="A429" s="116"/>
      <c r="B429" s="116"/>
      <c r="C429" s="116"/>
      <c r="I429" s="116"/>
      <c r="J429" s="116"/>
      <c r="K429" s="116"/>
    </row>
    <row r="430" spans="1:11" ht="12.75" x14ac:dyDescent="0.2">
      <c r="A430" s="116"/>
      <c r="B430" s="116"/>
      <c r="C430" s="116"/>
      <c r="I430" s="116"/>
      <c r="J430" s="116"/>
      <c r="K430" s="116"/>
    </row>
    <row r="431" spans="1:11" ht="12.75" x14ac:dyDescent="0.2">
      <c r="A431" s="116"/>
      <c r="B431" s="116"/>
      <c r="C431" s="116"/>
      <c r="I431" s="116"/>
      <c r="J431" s="116"/>
      <c r="K431" s="116"/>
    </row>
    <row r="432" spans="1:11" ht="12.75" x14ac:dyDescent="0.2">
      <c r="A432" s="116"/>
      <c r="B432" s="116"/>
      <c r="C432" s="116"/>
      <c r="I432" s="116"/>
      <c r="J432" s="116"/>
      <c r="K432" s="116"/>
    </row>
    <row r="433" spans="1:11" ht="12.75" x14ac:dyDescent="0.2">
      <c r="A433" s="116"/>
      <c r="B433" s="116"/>
      <c r="C433" s="116"/>
      <c r="I433" s="116"/>
      <c r="J433" s="116"/>
      <c r="K433" s="116"/>
    </row>
    <row r="434" spans="1:11" ht="12.75" x14ac:dyDescent="0.2">
      <c r="A434" s="116"/>
      <c r="B434" s="116"/>
      <c r="C434" s="116"/>
      <c r="I434" s="116"/>
      <c r="J434" s="116"/>
      <c r="K434" s="116"/>
    </row>
    <row r="435" spans="1:11" ht="12.75" x14ac:dyDescent="0.2">
      <c r="A435" s="116"/>
      <c r="B435" s="116"/>
      <c r="C435" s="116"/>
      <c r="I435" s="116"/>
      <c r="J435" s="116"/>
      <c r="K435" s="116"/>
    </row>
    <row r="436" spans="1:11" ht="12.75" x14ac:dyDescent="0.2">
      <c r="A436" s="116"/>
      <c r="B436" s="116"/>
      <c r="C436" s="116"/>
      <c r="I436" s="116"/>
      <c r="J436" s="116"/>
      <c r="K436" s="116"/>
    </row>
    <row r="437" spans="1:11" ht="12.75" x14ac:dyDescent="0.2">
      <c r="A437" s="116"/>
      <c r="B437" s="116"/>
      <c r="C437" s="116"/>
      <c r="I437" s="116"/>
      <c r="J437" s="116"/>
      <c r="K437" s="116"/>
    </row>
    <row r="438" spans="1:11" ht="12.75" x14ac:dyDescent="0.2">
      <c r="A438" s="116"/>
      <c r="B438" s="116"/>
      <c r="C438" s="116"/>
      <c r="I438" s="116"/>
      <c r="J438" s="116"/>
      <c r="K438" s="116"/>
    </row>
    <row r="439" spans="1:11" ht="12.75" x14ac:dyDescent="0.2">
      <c r="A439" s="116"/>
      <c r="B439" s="116"/>
      <c r="C439" s="116"/>
      <c r="I439" s="116"/>
      <c r="J439" s="116"/>
      <c r="K439" s="116"/>
    </row>
    <row r="440" spans="1:11" ht="12.75" x14ac:dyDescent="0.2">
      <c r="A440" s="116"/>
      <c r="B440" s="116"/>
      <c r="C440" s="116"/>
      <c r="I440" s="116"/>
      <c r="J440" s="116"/>
      <c r="K440" s="116"/>
    </row>
    <row r="441" spans="1:11" ht="12.75" x14ac:dyDescent="0.2">
      <c r="A441" s="116"/>
      <c r="B441" s="116"/>
      <c r="C441" s="116"/>
      <c r="I441" s="116"/>
      <c r="J441" s="116"/>
      <c r="K441" s="116"/>
    </row>
    <row r="442" spans="1:11" ht="12.75" x14ac:dyDescent="0.2">
      <c r="A442" s="116"/>
      <c r="B442" s="116"/>
      <c r="C442" s="116"/>
      <c r="I442" s="116"/>
      <c r="J442" s="116"/>
      <c r="K442" s="116"/>
    </row>
    <row r="443" spans="1:11" ht="12.75" x14ac:dyDescent="0.2">
      <c r="A443" s="116"/>
      <c r="B443" s="116"/>
      <c r="C443" s="116"/>
      <c r="I443" s="116"/>
      <c r="J443" s="116"/>
      <c r="K443" s="116"/>
    </row>
    <row r="444" spans="1:11" ht="12.75" x14ac:dyDescent="0.2">
      <c r="A444" s="116"/>
      <c r="B444" s="116"/>
      <c r="C444" s="116"/>
      <c r="I444" s="116"/>
      <c r="J444" s="116"/>
      <c r="K444" s="116"/>
    </row>
    <row r="445" spans="1:11" ht="12.75" x14ac:dyDescent="0.2">
      <c r="A445" s="116"/>
      <c r="B445" s="116"/>
      <c r="C445" s="116"/>
      <c r="I445" s="116"/>
      <c r="J445" s="116"/>
      <c r="K445" s="116"/>
    </row>
    <row r="446" spans="1:11" ht="12.75" x14ac:dyDescent="0.2">
      <c r="A446" s="116"/>
      <c r="B446" s="116"/>
      <c r="C446" s="116"/>
      <c r="I446" s="116"/>
      <c r="J446" s="116"/>
      <c r="K446" s="116"/>
    </row>
    <row r="447" spans="1:11" ht="12.75" x14ac:dyDescent="0.2">
      <c r="A447" s="116"/>
      <c r="B447" s="116"/>
      <c r="C447" s="116"/>
      <c r="I447" s="116"/>
      <c r="J447" s="116"/>
      <c r="K447" s="116"/>
    </row>
    <row r="448" spans="1:11" ht="12.75" x14ac:dyDescent="0.2">
      <c r="A448" s="116"/>
      <c r="B448" s="116"/>
      <c r="C448" s="116"/>
      <c r="I448" s="116"/>
      <c r="J448" s="116"/>
      <c r="K448" s="116"/>
    </row>
    <row r="449" spans="1:11" ht="12.75" x14ac:dyDescent="0.2">
      <c r="A449" s="116"/>
      <c r="B449" s="116"/>
      <c r="C449" s="116"/>
      <c r="I449" s="116"/>
      <c r="J449" s="116"/>
      <c r="K449" s="116"/>
    </row>
    <row r="450" spans="1:11" ht="12.75" x14ac:dyDescent="0.2">
      <c r="A450" s="116"/>
      <c r="B450" s="116"/>
      <c r="C450" s="116"/>
      <c r="I450" s="116"/>
      <c r="J450" s="116"/>
      <c r="K450" s="116"/>
    </row>
    <row r="451" spans="1:11" ht="12.75" x14ac:dyDescent="0.2">
      <c r="A451" s="116"/>
      <c r="B451" s="116"/>
      <c r="C451" s="116"/>
      <c r="I451" s="116"/>
      <c r="J451" s="116"/>
      <c r="K451" s="116"/>
    </row>
    <row r="452" spans="1:11" ht="12.75" x14ac:dyDescent="0.2">
      <c r="A452" s="116"/>
      <c r="B452" s="116"/>
      <c r="C452" s="116"/>
      <c r="I452" s="116"/>
      <c r="J452" s="116"/>
      <c r="K452" s="116"/>
    </row>
    <row r="453" spans="1:11" ht="12.75" x14ac:dyDescent="0.2">
      <c r="A453" s="116"/>
      <c r="B453" s="116"/>
      <c r="C453" s="116"/>
      <c r="I453" s="116"/>
      <c r="J453" s="116"/>
      <c r="K453" s="116"/>
    </row>
    <row r="454" spans="1:11" ht="12.75" x14ac:dyDescent="0.2">
      <c r="A454" s="116"/>
      <c r="B454" s="116"/>
      <c r="C454" s="116"/>
      <c r="I454" s="116"/>
      <c r="J454" s="116"/>
      <c r="K454" s="116"/>
    </row>
    <row r="455" spans="1:11" ht="12.75" x14ac:dyDescent="0.2">
      <c r="A455" s="116"/>
      <c r="B455" s="116"/>
      <c r="C455" s="116"/>
      <c r="I455" s="116"/>
      <c r="J455" s="116"/>
      <c r="K455" s="116"/>
    </row>
    <row r="456" spans="1:11" ht="12.75" x14ac:dyDescent="0.2">
      <c r="A456" s="116"/>
      <c r="B456" s="116"/>
      <c r="C456" s="116"/>
      <c r="I456" s="116"/>
      <c r="J456" s="116"/>
      <c r="K456" s="116"/>
    </row>
    <row r="457" spans="1:11" ht="12.75" x14ac:dyDescent="0.2">
      <c r="A457" s="116"/>
      <c r="B457" s="116"/>
      <c r="C457" s="116"/>
      <c r="I457" s="116"/>
      <c r="J457" s="116"/>
      <c r="K457" s="116"/>
    </row>
    <row r="458" spans="1:11" ht="12.75" x14ac:dyDescent="0.2">
      <c r="A458" s="116"/>
      <c r="B458" s="116"/>
      <c r="C458" s="116"/>
      <c r="I458" s="116"/>
      <c r="J458" s="116"/>
      <c r="K458" s="116"/>
    </row>
    <row r="459" spans="1:11" ht="12.75" x14ac:dyDescent="0.2">
      <c r="A459" s="116"/>
      <c r="B459" s="116"/>
      <c r="C459" s="116"/>
      <c r="I459" s="116"/>
      <c r="J459" s="116"/>
      <c r="K459" s="116"/>
    </row>
    <row r="460" spans="1:11" ht="12.75" x14ac:dyDescent="0.2">
      <c r="A460" s="116"/>
      <c r="B460" s="116"/>
      <c r="C460" s="116"/>
      <c r="I460" s="116"/>
      <c r="J460" s="116"/>
      <c r="K460" s="116"/>
    </row>
    <row r="461" spans="1:11" ht="12.75" x14ac:dyDescent="0.2">
      <c r="A461" s="116"/>
      <c r="B461" s="116"/>
      <c r="C461" s="116"/>
      <c r="I461" s="116"/>
      <c r="J461" s="116"/>
      <c r="K461" s="116"/>
    </row>
    <row r="462" spans="1:11" ht="12.75" x14ac:dyDescent="0.2">
      <c r="A462" s="116"/>
      <c r="B462" s="116"/>
      <c r="C462" s="116"/>
      <c r="I462" s="116"/>
      <c r="J462" s="116"/>
      <c r="K462" s="116"/>
    </row>
    <row r="463" spans="1:11" ht="12.75" x14ac:dyDescent="0.2">
      <c r="A463" s="116"/>
      <c r="B463" s="116"/>
      <c r="C463" s="116"/>
      <c r="I463" s="116"/>
      <c r="J463" s="116"/>
      <c r="K463" s="116"/>
    </row>
    <row r="464" spans="1:11" ht="12.75" x14ac:dyDescent="0.2">
      <c r="A464" s="116"/>
      <c r="B464" s="116"/>
      <c r="C464" s="116"/>
      <c r="I464" s="116"/>
      <c r="J464" s="116"/>
      <c r="K464" s="116"/>
    </row>
    <row r="465" spans="1:11" ht="12.75" x14ac:dyDescent="0.2">
      <c r="A465" s="116"/>
      <c r="B465" s="116"/>
      <c r="C465" s="116"/>
      <c r="I465" s="116"/>
      <c r="J465" s="116"/>
      <c r="K465" s="116"/>
    </row>
    <row r="466" spans="1:11" ht="12.75" x14ac:dyDescent="0.2">
      <c r="A466" s="116"/>
      <c r="B466" s="116"/>
      <c r="C466" s="116"/>
      <c r="I466" s="116"/>
      <c r="J466" s="116"/>
      <c r="K466" s="116"/>
    </row>
    <row r="467" spans="1:11" ht="12.75" x14ac:dyDescent="0.2">
      <c r="A467" s="116"/>
      <c r="B467" s="116"/>
      <c r="C467" s="116"/>
      <c r="I467" s="116"/>
      <c r="J467" s="116"/>
      <c r="K467" s="116"/>
    </row>
    <row r="468" spans="1:11" ht="12.75" x14ac:dyDescent="0.2">
      <c r="A468" s="116"/>
      <c r="B468" s="116"/>
      <c r="C468" s="116"/>
      <c r="I468" s="116"/>
      <c r="J468" s="116"/>
      <c r="K468" s="116"/>
    </row>
    <row r="469" spans="1:11" ht="12.75" x14ac:dyDescent="0.2">
      <c r="A469" s="116"/>
      <c r="B469" s="116"/>
      <c r="C469" s="116"/>
      <c r="I469" s="116"/>
      <c r="J469" s="116"/>
      <c r="K469" s="116"/>
    </row>
    <row r="470" spans="1:11" ht="12.75" x14ac:dyDescent="0.2">
      <c r="A470" s="116"/>
      <c r="B470" s="116"/>
      <c r="C470" s="116"/>
      <c r="I470" s="116"/>
      <c r="J470" s="116"/>
      <c r="K470" s="116"/>
    </row>
    <row r="471" spans="1:11" ht="12.75" x14ac:dyDescent="0.2">
      <c r="A471" s="116"/>
      <c r="B471" s="116"/>
      <c r="C471" s="116"/>
      <c r="I471" s="116"/>
      <c r="J471" s="116"/>
      <c r="K471" s="116"/>
    </row>
    <row r="472" spans="1:11" ht="12.75" x14ac:dyDescent="0.2">
      <c r="A472" s="116"/>
      <c r="B472" s="116"/>
      <c r="C472" s="116"/>
      <c r="I472" s="116"/>
      <c r="J472" s="116"/>
      <c r="K472" s="116"/>
    </row>
    <row r="473" spans="1:11" ht="12.75" x14ac:dyDescent="0.2">
      <c r="A473" s="116"/>
      <c r="B473" s="116"/>
      <c r="C473" s="116"/>
      <c r="I473" s="116"/>
      <c r="J473" s="116"/>
      <c r="K473" s="116"/>
    </row>
    <row r="474" spans="1:11" ht="12.75" x14ac:dyDescent="0.2">
      <c r="A474" s="116"/>
      <c r="B474" s="116"/>
      <c r="C474" s="116"/>
      <c r="I474" s="116"/>
      <c r="J474" s="116"/>
      <c r="K474" s="116"/>
    </row>
    <row r="475" spans="1:11" ht="12.75" x14ac:dyDescent="0.2">
      <c r="A475" s="116"/>
      <c r="B475" s="116"/>
      <c r="C475" s="116"/>
      <c r="I475" s="116"/>
      <c r="J475" s="116"/>
      <c r="K475" s="116"/>
    </row>
    <row r="476" spans="1:11" ht="12.75" x14ac:dyDescent="0.2">
      <c r="A476" s="116"/>
      <c r="B476" s="116"/>
      <c r="C476" s="116"/>
      <c r="I476" s="116"/>
      <c r="J476" s="116"/>
      <c r="K476" s="116"/>
    </row>
    <row r="477" spans="1:11" ht="12.75" x14ac:dyDescent="0.2">
      <c r="A477" s="116"/>
      <c r="B477" s="116"/>
      <c r="C477" s="116"/>
      <c r="I477" s="116"/>
      <c r="J477" s="116"/>
      <c r="K477" s="116"/>
    </row>
    <row r="478" spans="1:11" ht="12.75" x14ac:dyDescent="0.2">
      <c r="A478" s="116"/>
      <c r="B478" s="116"/>
      <c r="C478" s="116"/>
      <c r="I478" s="116"/>
      <c r="J478" s="116"/>
      <c r="K478" s="116"/>
    </row>
    <row r="479" spans="1:11" ht="12.75" x14ac:dyDescent="0.2">
      <c r="A479" s="116"/>
      <c r="B479" s="116"/>
      <c r="C479" s="116"/>
      <c r="I479" s="116"/>
      <c r="J479" s="116"/>
      <c r="K479" s="116"/>
    </row>
    <row r="480" spans="1:11" ht="12.75" x14ac:dyDescent="0.2">
      <c r="A480" s="116"/>
      <c r="B480" s="116"/>
      <c r="C480" s="116"/>
      <c r="I480" s="116"/>
      <c r="J480" s="116"/>
      <c r="K480" s="116"/>
    </row>
    <row r="481" spans="1:11" ht="12.75" x14ac:dyDescent="0.2">
      <c r="A481" s="116"/>
      <c r="B481" s="116"/>
      <c r="C481" s="116"/>
      <c r="I481" s="116"/>
      <c r="J481" s="116"/>
      <c r="K481" s="116"/>
    </row>
    <row r="482" spans="1:11" ht="12.75" x14ac:dyDescent="0.2">
      <c r="A482" s="116"/>
      <c r="B482" s="116"/>
      <c r="C482" s="116"/>
      <c r="I482" s="116"/>
      <c r="J482" s="116"/>
      <c r="K482" s="116"/>
    </row>
    <row r="483" spans="1:11" ht="12.75" x14ac:dyDescent="0.2">
      <c r="A483" s="116"/>
      <c r="B483" s="116"/>
      <c r="C483" s="116"/>
      <c r="I483" s="116"/>
      <c r="J483" s="116"/>
      <c r="K483" s="116"/>
    </row>
    <row r="484" spans="1:11" ht="12.75" x14ac:dyDescent="0.2">
      <c r="A484" s="116"/>
      <c r="B484" s="116"/>
      <c r="C484" s="116"/>
      <c r="I484" s="116"/>
      <c r="J484" s="116"/>
      <c r="K484" s="116"/>
    </row>
    <row r="485" spans="1:11" ht="12.75" x14ac:dyDescent="0.2">
      <c r="A485" s="116"/>
      <c r="B485" s="116"/>
      <c r="C485" s="116"/>
      <c r="I485" s="116"/>
      <c r="J485" s="116"/>
      <c r="K485" s="116"/>
    </row>
    <row r="486" spans="1:11" ht="12.75" x14ac:dyDescent="0.2">
      <c r="A486" s="116"/>
      <c r="B486" s="116"/>
      <c r="C486" s="116"/>
      <c r="I486" s="116"/>
      <c r="J486" s="116"/>
      <c r="K486" s="116"/>
    </row>
    <row r="487" spans="1:11" ht="12.75" x14ac:dyDescent="0.2">
      <c r="A487" s="116"/>
      <c r="B487" s="116"/>
      <c r="C487" s="116"/>
      <c r="I487" s="116"/>
      <c r="J487" s="116"/>
      <c r="K487" s="116"/>
    </row>
    <row r="488" spans="1:11" ht="12.75" x14ac:dyDescent="0.2">
      <c r="A488" s="116"/>
      <c r="B488" s="116"/>
      <c r="C488" s="116"/>
      <c r="I488" s="116"/>
      <c r="J488" s="116"/>
      <c r="K488" s="116"/>
    </row>
    <row r="489" spans="1:11" ht="12.75" x14ac:dyDescent="0.2">
      <c r="A489" s="116"/>
      <c r="B489" s="116"/>
      <c r="C489" s="116"/>
      <c r="I489" s="116"/>
      <c r="J489" s="116"/>
      <c r="K489" s="116"/>
    </row>
    <row r="490" spans="1:11" ht="12.75" x14ac:dyDescent="0.2">
      <c r="A490" s="116"/>
      <c r="B490" s="116"/>
      <c r="C490" s="116"/>
      <c r="I490" s="116"/>
      <c r="J490" s="116"/>
      <c r="K490" s="116"/>
    </row>
    <row r="491" spans="1:11" ht="12.75" x14ac:dyDescent="0.2">
      <c r="A491" s="116"/>
      <c r="B491" s="116"/>
      <c r="C491" s="116"/>
      <c r="I491" s="116"/>
      <c r="J491" s="116"/>
      <c r="K491" s="116"/>
    </row>
    <row r="492" spans="1:11" ht="12.75" x14ac:dyDescent="0.2">
      <c r="A492" s="116"/>
      <c r="B492" s="116"/>
      <c r="C492" s="116"/>
      <c r="I492" s="116"/>
      <c r="J492" s="116"/>
      <c r="K492" s="116"/>
    </row>
    <row r="493" spans="1:11" ht="12.75" x14ac:dyDescent="0.2">
      <c r="A493" s="116"/>
      <c r="B493" s="116"/>
      <c r="C493" s="116"/>
      <c r="I493" s="116"/>
      <c r="J493" s="116"/>
      <c r="K493" s="116"/>
    </row>
    <row r="494" spans="1:11" ht="12.75" x14ac:dyDescent="0.2">
      <c r="A494" s="116"/>
      <c r="B494" s="116"/>
      <c r="C494" s="116"/>
      <c r="I494" s="116"/>
      <c r="J494" s="116"/>
      <c r="K494" s="116"/>
    </row>
    <row r="495" spans="1:11" ht="12.75" x14ac:dyDescent="0.2">
      <c r="A495" s="116"/>
      <c r="B495" s="116"/>
      <c r="C495" s="116"/>
      <c r="I495" s="116"/>
      <c r="J495" s="116"/>
      <c r="K495" s="116"/>
    </row>
    <row r="496" spans="1:11" ht="12.75" x14ac:dyDescent="0.2">
      <c r="A496" s="116"/>
      <c r="B496" s="116"/>
      <c r="C496" s="116"/>
      <c r="I496" s="116"/>
      <c r="J496" s="116"/>
      <c r="K496" s="116"/>
    </row>
    <row r="497" spans="1:11" ht="12.75" x14ac:dyDescent="0.2">
      <c r="A497" s="116"/>
      <c r="B497" s="116"/>
      <c r="C497" s="116"/>
      <c r="I497" s="116"/>
      <c r="J497" s="116"/>
      <c r="K497" s="116"/>
    </row>
    <row r="498" spans="1:11" ht="12.75" x14ac:dyDescent="0.2">
      <c r="A498" s="116"/>
      <c r="B498" s="116"/>
      <c r="C498" s="116"/>
      <c r="I498" s="116"/>
      <c r="J498" s="116"/>
      <c r="K498" s="116"/>
    </row>
    <row r="499" spans="1:11" ht="12.75" x14ac:dyDescent="0.2">
      <c r="A499" s="116"/>
      <c r="B499" s="116"/>
      <c r="C499" s="116"/>
      <c r="I499" s="116"/>
      <c r="J499" s="116"/>
      <c r="K499" s="116"/>
    </row>
    <row r="500" spans="1:11" ht="12.75" x14ac:dyDescent="0.2">
      <c r="A500" s="116"/>
      <c r="B500" s="116"/>
      <c r="C500" s="116"/>
      <c r="I500" s="116"/>
      <c r="J500" s="116"/>
      <c r="K500" s="116"/>
    </row>
    <row r="501" spans="1:11" ht="12.75" x14ac:dyDescent="0.2">
      <c r="A501" s="116"/>
      <c r="B501" s="116"/>
      <c r="C501" s="116"/>
      <c r="I501" s="116"/>
      <c r="J501" s="116"/>
      <c r="K501" s="116"/>
    </row>
    <row r="502" spans="1:11" ht="12.75" x14ac:dyDescent="0.2">
      <c r="A502" s="116"/>
      <c r="B502" s="116"/>
      <c r="C502" s="116"/>
      <c r="I502" s="116"/>
      <c r="J502" s="116"/>
      <c r="K502" s="116"/>
    </row>
    <row r="503" spans="1:11" ht="12.75" x14ac:dyDescent="0.2">
      <c r="A503" s="116"/>
      <c r="B503" s="116"/>
      <c r="C503" s="116"/>
      <c r="I503" s="116"/>
      <c r="J503" s="116"/>
      <c r="K503" s="116"/>
    </row>
    <row r="504" spans="1:11" ht="12.75" x14ac:dyDescent="0.2">
      <c r="A504" s="116"/>
      <c r="B504" s="116"/>
      <c r="C504" s="116"/>
      <c r="I504" s="116"/>
      <c r="J504" s="116"/>
      <c r="K504" s="116"/>
    </row>
    <row r="505" spans="1:11" ht="12.75" x14ac:dyDescent="0.2">
      <c r="A505" s="116"/>
      <c r="B505" s="116"/>
      <c r="C505" s="116"/>
      <c r="I505" s="116"/>
      <c r="J505" s="116"/>
      <c r="K505" s="116"/>
    </row>
    <row r="506" spans="1:11" ht="12.75" x14ac:dyDescent="0.2">
      <c r="A506" s="116"/>
      <c r="B506" s="116"/>
      <c r="C506" s="116"/>
      <c r="I506" s="116"/>
      <c r="J506" s="116"/>
      <c r="K506" s="116"/>
    </row>
    <row r="507" spans="1:11" ht="12.75" x14ac:dyDescent="0.2">
      <c r="A507" s="116"/>
      <c r="B507" s="116"/>
      <c r="C507" s="116"/>
      <c r="I507" s="116"/>
      <c r="J507" s="116"/>
      <c r="K507" s="116"/>
    </row>
    <row r="508" spans="1:11" ht="12.75" x14ac:dyDescent="0.2">
      <c r="A508" s="116"/>
      <c r="B508" s="116"/>
      <c r="C508" s="116"/>
      <c r="I508" s="116"/>
      <c r="J508" s="116"/>
      <c r="K508" s="116"/>
    </row>
    <row r="509" spans="1:11" ht="12.75" x14ac:dyDescent="0.2">
      <c r="A509" s="116"/>
      <c r="B509" s="116"/>
      <c r="C509" s="116"/>
      <c r="I509" s="116"/>
      <c r="J509" s="116"/>
      <c r="K509" s="116"/>
    </row>
    <row r="510" spans="1:11" ht="12.75" x14ac:dyDescent="0.2">
      <c r="A510" s="116"/>
      <c r="B510" s="116"/>
      <c r="C510" s="116"/>
      <c r="I510" s="116"/>
      <c r="J510" s="116"/>
      <c r="K510" s="116"/>
    </row>
    <row r="511" spans="1:11" ht="12.75" x14ac:dyDescent="0.2">
      <c r="A511" s="116"/>
      <c r="B511" s="116"/>
      <c r="C511" s="116"/>
      <c r="I511" s="116"/>
      <c r="J511" s="116"/>
      <c r="K511" s="116"/>
    </row>
    <row r="512" spans="1:11" ht="12.75" x14ac:dyDescent="0.2">
      <c r="A512" s="116"/>
      <c r="B512" s="116"/>
      <c r="C512" s="116"/>
      <c r="I512" s="116"/>
      <c r="J512" s="116"/>
      <c r="K512" s="116"/>
    </row>
    <row r="513" spans="1:11" ht="12.75" x14ac:dyDescent="0.2">
      <c r="A513" s="116"/>
      <c r="B513" s="116"/>
      <c r="C513" s="116"/>
      <c r="I513" s="116"/>
      <c r="J513" s="116"/>
      <c r="K513" s="116"/>
    </row>
    <row r="514" spans="1:11" ht="12.75" x14ac:dyDescent="0.2">
      <c r="A514" s="116"/>
      <c r="B514" s="116"/>
      <c r="C514" s="116"/>
      <c r="I514" s="116"/>
      <c r="J514" s="116"/>
      <c r="K514" s="116"/>
    </row>
    <row r="515" spans="1:11" ht="12.75" x14ac:dyDescent="0.2">
      <c r="A515" s="116"/>
      <c r="B515" s="116"/>
      <c r="C515" s="116"/>
      <c r="I515" s="116"/>
      <c r="J515" s="116"/>
      <c r="K515" s="116"/>
    </row>
    <row r="516" spans="1:11" ht="12.75" x14ac:dyDescent="0.2">
      <c r="A516" s="116"/>
      <c r="B516" s="116"/>
      <c r="C516" s="116"/>
      <c r="I516" s="116"/>
      <c r="J516" s="116"/>
      <c r="K516" s="116"/>
    </row>
    <row r="517" spans="1:11" ht="12.75" x14ac:dyDescent="0.2">
      <c r="A517" s="116"/>
      <c r="B517" s="116"/>
      <c r="C517" s="116"/>
      <c r="I517" s="116"/>
      <c r="J517" s="116"/>
      <c r="K517" s="116"/>
    </row>
    <row r="518" spans="1:11" ht="12.75" x14ac:dyDescent="0.2">
      <c r="A518" s="116"/>
      <c r="B518" s="116"/>
      <c r="C518" s="116"/>
      <c r="I518" s="116"/>
      <c r="J518" s="116"/>
      <c r="K518" s="116"/>
    </row>
    <row r="519" spans="1:11" ht="12.75" x14ac:dyDescent="0.2">
      <c r="A519" s="116"/>
      <c r="B519" s="116"/>
      <c r="C519" s="116"/>
      <c r="I519" s="116"/>
      <c r="J519" s="116"/>
      <c r="K519" s="116"/>
    </row>
    <row r="520" spans="1:11" ht="12.75" x14ac:dyDescent="0.2">
      <c r="A520" s="116"/>
      <c r="B520" s="116"/>
      <c r="C520" s="116"/>
      <c r="I520" s="116"/>
      <c r="J520" s="116"/>
      <c r="K520" s="116"/>
    </row>
    <row r="521" spans="1:11" ht="12.75" x14ac:dyDescent="0.2">
      <c r="A521" s="116"/>
      <c r="B521" s="116"/>
      <c r="C521" s="116"/>
      <c r="I521" s="116"/>
      <c r="J521" s="116"/>
      <c r="K521" s="116"/>
    </row>
    <row r="522" spans="1:11" ht="12.75" x14ac:dyDescent="0.2">
      <c r="A522" s="116"/>
      <c r="B522" s="116"/>
      <c r="C522" s="116"/>
      <c r="I522" s="116"/>
      <c r="J522" s="116"/>
      <c r="K522" s="116"/>
    </row>
    <row r="523" spans="1:11" ht="12.75" x14ac:dyDescent="0.2">
      <c r="A523" s="116"/>
      <c r="B523" s="116"/>
      <c r="C523" s="116"/>
      <c r="I523" s="116"/>
      <c r="J523" s="116"/>
      <c r="K523" s="116"/>
    </row>
    <row r="524" spans="1:11" ht="12.75" x14ac:dyDescent="0.2">
      <c r="A524" s="116"/>
      <c r="B524" s="116"/>
      <c r="C524" s="116"/>
      <c r="I524" s="116"/>
      <c r="J524" s="116"/>
      <c r="K524" s="116"/>
    </row>
    <row r="525" spans="1:11" ht="12.75" x14ac:dyDescent="0.2">
      <c r="A525" s="116"/>
      <c r="B525" s="116"/>
      <c r="C525" s="116"/>
      <c r="I525" s="116"/>
      <c r="J525" s="116"/>
      <c r="K525" s="116"/>
    </row>
    <row r="526" spans="1:11" ht="12.75" x14ac:dyDescent="0.2">
      <c r="A526" s="116"/>
      <c r="B526" s="116"/>
      <c r="C526" s="116"/>
      <c r="I526" s="116"/>
      <c r="J526" s="116"/>
      <c r="K526" s="116"/>
    </row>
    <row r="527" spans="1:11" ht="12.75" x14ac:dyDescent="0.2">
      <c r="A527" s="116"/>
      <c r="B527" s="116"/>
      <c r="C527" s="116"/>
      <c r="I527" s="116"/>
      <c r="J527" s="116"/>
      <c r="K527" s="116"/>
    </row>
    <row r="528" spans="1:11" ht="12.75" x14ac:dyDescent="0.2">
      <c r="A528" s="116"/>
      <c r="B528" s="116"/>
      <c r="C528" s="116"/>
      <c r="I528" s="116"/>
      <c r="J528" s="116"/>
      <c r="K528" s="116"/>
    </row>
    <row r="529" spans="1:11" ht="12.75" x14ac:dyDescent="0.2">
      <c r="A529" s="116"/>
      <c r="B529" s="116"/>
      <c r="C529" s="116"/>
      <c r="I529" s="116"/>
      <c r="J529" s="116"/>
      <c r="K529" s="116"/>
    </row>
    <row r="530" spans="1:11" ht="12.75" x14ac:dyDescent="0.2">
      <c r="A530" s="116"/>
      <c r="B530" s="116"/>
      <c r="C530" s="116"/>
      <c r="I530" s="116"/>
      <c r="J530" s="116"/>
      <c r="K530" s="116"/>
    </row>
    <row r="531" spans="1:11" ht="12.75" x14ac:dyDescent="0.2">
      <c r="A531" s="116"/>
      <c r="B531" s="116"/>
      <c r="C531" s="116"/>
      <c r="I531" s="116"/>
      <c r="J531" s="116"/>
      <c r="K531" s="116"/>
    </row>
    <row r="532" spans="1:11" ht="12.75" x14ac:dyDescent="0.2">
      <c r="A532" s="116"/>
      <c r="B532" s="116"/>
      <c r="C532" s="116"/>
      <c r="I532" s="116"/>
      <c r="J532" s="116"/>
      <c r="K532" s="116"/>
    </row>
    <row r="533" spans="1:11" ht="12.75" x14ac:dyDescent="0.2">
      <c r="A533" s="116"/>
      <c r="B533" s="116"/>
      <c r="C533" s="116"/>
      <c r="I533" s="116"/>
      <c r="J533" s="116"/>
      <c r="K533" s="116"/>
    </row>
    <row r="534" spans="1:11" ht="12.75" x14ac:dyDescent="0.2">
      <c r="A534" s="116"/>
      <c r="B534" s="116"/>
      <c r="C534" s="116"/>
      <c r="I534" s="116"/>
      <c r="J534" s="116"/>
      <c r="K534" s="116"/>
    </row>
    <row r="535" spans="1:11" ht="12.75" x14ac:dyDescent="0.2">
      <c r="A535" s="116"/>
      <c r="B535" s="116"/>
      <c r="C535" s="116"/>
      <c r="I535" s="116"/>
      <c r="J535" s="116"/>
      <c r="K535" s="116"/>
    </row>
    <row r="536" spans="1:11" ht="12.75" x14ac:dyDescent="0.2">
      <c r="A536" s="116"/>
      <c r="B536" s="116"/>
      <c r="C536" s="116"/>
      <c r="I536" s="116"/>
      <c r="J536" s="116"/>
      <c r="K536" s="116"/>
    </row>
    <row r="537" spans="1:11" ht="12.75" x14ac:dyDescent="0.2">
      <c r="A537" s="116"/>
      <c r="B537" s="116"/>
      <c r="C537" s="116"/>
      <c r="I537" s="116"/>
      <c r="J537" s="116"/>
      <c r="K537" s="116"/>
    </row>
    <row r="538" spans="1:11" ht="12.75" x14ac:dyDescent="0.2">
      <c r="A538" s="116"/>
      <c r="B538" s="116"/>
      <c r="C538" s="116"/>
      <c r="I538" s="116"/>
      <c r="J538" s="116"/>
      <c r="K538" s="116"/>
    </row>
    <row r="539" spans="1:11" ht="12.75" x14ac:dyDescent="0.2">
      <c r="A539" s="116"/>
      <c r="B539" s="116"/>
      <c r="C539" s="116"/>
      <c r="I539" s="116"/>
      <c r="J539" s="116"/>
      <c r="K539" s="116"/>
    </row>
    <row r="540" spans="1:11" ht="12.75" x14ac:dyDescent="0.2">
      <c r="A540" s="116"/>
      <c r="B540" s="116"/>
      <c r="C540" s="116"/>
      <c r="I540" s="116"/>
      <c r="J540" s="116"/>
      <c r="K540" s="116"/>
    </row>
    <row r="541" spans="1:11" ht="12.75" x14ac:dyDescent="0.2">
      <c r="A541" s="116"/>
      <c r="B541" s="116"/>
      <c r="C541" s="116"/>
      <c r="I541" s="116"/>
      <c r="J541" s="116"/>
      <c r="K541" s="116"/>
    </row>
    <row r="542" spans="1:11" ht="12.75" x14ac:dyDescent="0.2">
      <c r="A542" s="116"/>
      <c r="B542" s="116"/>
      <c r="C542" s="116"/>
      <c r="I542" s="116"/>
      <c r="J542" s="116"/>
      <c r="K542" s="116"/>
    </row>
    <row r="543" spans="1:11" ht="12.75" x14ac:dyDescent="0.2">
      <c r="A543" s="116"/>
      <c r="B543" s="116"/>
      <c r="C543" s="116"/>
      <c r="I543" s="116"/>
      <c r="J543" s="116"/>
      <c r="K543" s="116"/>
    </row>
    <row r="544" spans="1:11" ht="12.75" x14ac:dyDescent="0.2">
      <c r="A544" s="116"/>
      <c r="B544" s="116"/>
      <c r="C544" s="116"/>
      <c r="I544" s="116"/>
      <c r="J544" s="116"/>
      <c r="K544" s="116"/>
    </row>
    <row r="545" spans="1:11" ht="12.75" x14ac:dyDescent="0.2">
      <c r="A545" s="116"/>
      <c r="B545" s="116"/>
      <c r="C545" s="116"/>
      <c r="I545" s="116"/>
      <c r="J545" s="116"/>
      <c r="K545" s="116"/>
    </row>
    <row r="546" spans="1:11" ht="12.75" x14ac:dyDescent="0.2">
      <c r="A546" s="116"/>
      <c r="B546" s="116"/>
      <c r="C546" s="116"/>
      <c r="I546" s="116"/>
      <c r="J546" s="116"/>
      <c r="K546" s="116"/>
    </row>
    <row r="547" spans="1:11" ht="12.75" x14ac:dyDescent="0.2">
      <c r="A547" s="116"/>
      <c r="B547" s="116"/>
      <c r="C547" s="116"/>
      <c r="I547" s="116"/>
      <c r="J547" s="116"/>
      <c r="K547" s="116"/>
    </row>
    <row r="548" spans="1:11" ht="12.75" x14ac:dyDescent="0.2">
      <c r="A548" s="116"/>
      <c r="B548" s="116"/>
      <c r="C548" s="116"/>
      <c r="I548" s="116"/>
      <c r="J548" s="116"/>
      <c r="K548" s="116"/>
    </row>
    <row r="549" spans="1:11" ht="12.75" x14ac:dyDescent="0.2">
      <c r="A549" s="116"/>
      <c r="B549" s="116"/>
      <c r="C549" s="116"/>
      <c r="I549" s="116"/>
      <c r="J549" s="116"/>
      <c r="K549" s="116"/>
    </row>
    <row r="550" spans="1:11" ht="12.75" x14ac:dyDescent="0.2">
      <c r="A550" s="116"/>
      <c r="B550" s="116"/>
      <c r="C550" s="116"/>
      <c r="I550" s="116"/>
      <c r="J550" s="116"/>
      <c r="K550" s="116"/>
    </row>
    <row r="551" spans="1:11" ht="12.75" x14ac:dyDescent="0.2">
      <c r="A551" s="116"/>
      <c r="B551" s="116"/>
      <c r="C551" s="116"/>
      <c r="I551" s="116"/>
      <c r="J551" s="116"/>
      <c r="K551" s="116"/>
    </row>
    <row r="552" spans="1:11" ht="12.75" x14ac:dyDescent="0.2">
      <c r="A552" s="116"/>
      <c r="B552" s="116"/>
      <c r="C552" s="116"/>
      <c r="I552" s="116"/>
      <c r="J552" s="116"/>
      <c r="K552" s="116"/>
    </row>
    <row r="553" spans="1:11" ht="12.75" x14ac:dyDescent="0.2">
      <c r="A553" s="116"/>
      <c r="B553" s="116"/>
      <c r="C553" s="116"/>
      <c r="I553" s="116"/>
      <c r="J553" s="116"/>
      <c r="K553" s="116"/>
    </row>
    <row r="554" spans="1:11" ht="12.75" x14ac:dyDescent="0.2">
      <c r="A554" s="116"/>
      <c r="B554" s="116"/>
      <c r="C554" s="116"/>
      <c r="I554" s="116"/>
      <c r="J554" s="116"/>
      <c r="K554" s="116"/>
    </row>
    <row r="555" spans="1:11" ht="12.75" x14ac:dyDescent="0.2">
      <c r="A555" s="116"/>
      <c r="B555" s="116"/>
      <c r="C555" s="116"/>
      <c r="I555" s="116"/>
      <c r="J555" s="116"/>
      <c r="K555" s="116"/>
    </row>
    <row r="556" spans="1:11" ht="12.75" x14ac:dyDescent="0.2">
      <c r="A556" s="116"/>
      <c r="B556" s="116"/>
      <c r="C556" s="116"/>
      <c r="I556" s="116"/>
      <c r="J556" s="116"/>
      <c r="K556" s="116"/>
    </row>
    <row r="557" spans="1:11" ht="12.75" x14ac:dyDescent="0.2">
      <c r="A557" s="116"/>
      <c r="B557" s="116"/>
      <c r="C557" s="116"/>
      <c r="I557" s="116"/>
      <c r="J557" s="116"/>
      <c r="K557" s="116"/>
    </row>
    <row r="558" spans="1:11" ht="12.75" x14ac:dyDescent="0.2">
      <c r="A558" s="116"/>
      <c r="B558" s="116"/>
      <c r="C558" s="116"/>
      <c r="I558" s="116"/>
      <c r="J558" s="116"/>
      <c r="K558" s="116"/>
    </row>
    <row r="559" spans="1:11" ht="12.75" x14ac:dyDescent="0.2">
      <c r="A559" s="116"/>
      <c r="B559" s="116"/>
      <c r="C559" s="116"/>
      <c r="I559" s="116"/>
      <c r="J559" s="116"/>
      <c r="K559" s="116"/>
    </row>
    <row r="560" spans="1:11" ht="12.75" x14ac:dyDescent="0.2">
      <c r="A560" s="116"/>
      <c r="B560" s="116"/>
      <c r="C560" s="116"/>
      <c r="I560" s="116"/>
      <c r="J560" s="116"/>
      <c r="K560" s="116"/>
    </row>
    <row r="561" spans="1:11" ht="12.75" x14ac:dyDescent="0.2">
      <c r="A561" s="116"/>
      <c r="B561" s="116"/>
      <c r="C561" s="116"/>
      <c r="I561" s="116"/>
      <c r="J561" s="116"/>
      <c r="K561" s="116"/>
    </row>
    <row r="562" spans="1:11" ht="12.75" x14ac:dyDescent="0.2">
      <c r="A562" s="116"/>
      <c r="B562" s="116"/>
      <c r="C562" s="116"/>
      <c r="I562" s="116"/>
      <c r="J562" s="116"/>
      <c r="K562" s="116"/>
    </row>
    <row r="563" spans="1:11" ht="12.75" x14ac:dyDescent="0.2">
      <c r="A563" s="116"/>
      <c r="B563" s="116"/>
      <c r="C563" s="116"/>
      <c r="I563" s="116"/>
      <c r="J563" s="116"/>
      <c r="K563" s="116"/>
    </row>
    <row r="564" spans="1:11" ht="12.75" x14ac:dyDescent="0.2">
      <c r="A564" s="116"/>
      <c r="B564" s="116"/>
      <c r="C564" s="116"/>
      <c r="I564" s="116"/>
      <c r="J564" s="116"/>
      <c r="K564" s="116"/>
    </row>
    <row r="565" spans="1:11" ht="12.75" x14ac:dyDescent="0.2">
      <c r="A565" s="116"/>
      <c r="B565" s="116"/>
      <c r="C565" s="116"/>
      <c r="I565" s="116"/>
      <c r="J565" s="116"/>
      <c r="K565" s="116"/>
    </row>
    <row r="566" spans="1:11" ht="12.75" x14ac:dyDescent="0.2">
      <c r="A566" s="116"/>
      <c r="B566" s="116"/>
      <c r="C566" s="116"/>
      <c r="I566" s="116"/>
      <c r="J566" s="116"/>
      <c r="K566" s="116"/>
    </row>
    <row r="567" spans="1:11" ht="12.75" x14ac:dyDescent="0.2">
      <c r="A567" s="116"/>
      <c r="B567" s="116"/>
      <c r="C567" s="116"/>
      <c r="I567" s="116"/>
      <c r="J567" s="116"/>
      <c r="K567" s="116"/>
    </row>
    <row r="568" spans="1:11" ht="12.75" x14ac:dyDescent="0.2">
      <c r="A568" s="116"/>
      <c r="B568" s="116"/>
      <c r="C568" s="116"/>
      <c r="I568" s="116"/>
      <c r="J568" s="116"/>
      <c r="K568" s="116"/>
    </row>
    <row r="569" spans="1:11" ht="12.75" x14ac:dyDescent="0.2">
      <c r="A569" s="116"/>
      <c r="B569" s="116"/>
      <c r="C569" s="116"/>
      <c r="I569" s="116"/>
      <c r="J569" s="116"/>
      <c r="K569" s="116"/>
    </row>
    <row r="570" spans="1:11" ht="12.75" x14ac:dyDescent="0.2">
      <c r="A570" s="116"/>
      <c r="B570" s="116"/>
      <c r="C570" s="116"/>
      <c r="I570" s="116"/>
      <c r="J570" s="116"/>
      <c r="K570" s="116"/>
    </row>
    <row r="571" spans="1:11" ht="12.75" x14ac:dyDescent="0.2">
      <c r="A571" s="116"/>
      <c r="B571" s="116"/>
      <c r="C571" s="116"/>
      <c r="I571" s="116"/>
      <c r="J571" s="116"/>
      <c r="K571" s="116"/>
    </row>
    <row r="572" spans="1:11" ht="12.75" x14ac:dyDescent="0.2">
      <c r="A572" s="116"/>
      <c r="B572" s="116"/>
      <c r="C572" s="116"/>
      <c r="I572" s="116"/>
      <c r="J572" s="116"/>
      <c r="K572" s="116"/>
    </row>
    <row r="573" spans="1:11" ht="12.75" x14ac:dyDescent="0.2">
      <c r="A573" s="116"/>
      <c r="B573" s="116"/>
      <c r="C573" s="116"/>
      <c r="I573" s="116"/>
      <c r="J573" s="116"/>
      <c r="K573" s="116"/>
    </row>
    <row r="574" spans="1:11" ht="12.75" x14ac:dyDescent="0.2">
      <c r="A574" s="116"/>
      <c r="B574" s="116"/>
      <c r="C574" s="116"/>
      <c r="I574" s="116"/>
      <c r="J574" s="116"/>
      <c r="K574" s="116"/>
    </row>
    <row r="575" spans="1:11" ht="12.75" x14ac:dyDescent="0.2">
      <c r="A575" s="116"/>
      <c r="B575" s="116"/>
      <c r="C575" s="116"/>
      <c r="I575" s="116"/>
      <c r="J575" s="116"/>
      <c r="K575" s="116"/>
    </row>
    <row r="576" spans="1:11" ht="12.75" x14ac:dyDescent="0.2">
      <c r="A576" s="116"/>
      <c r="B576" s="116"/>
      <c r="C576" s="116"/>
      <c r="I576" s="116"/>
      <c r="J576" s="116"/>
      <c r="K576" s="116"/>
    </row>
    <row r="577" spans="1:11" ht="12.75" x14ac:dyDescent="0.2">
      <c r="A577" s="116"/>
      <c r="B577" s="116"/>
      <c r="C577" s="116"/>
      <c r="I577" s="116"/>
      <c r="J577" s="116"/>
      <c r="K577" s="116"/>
    </row>
    <row r="578" spans="1:11" ht="12.75" x14ac:dyDescent="0.2">
      <c r="A578" s="116"/>
      <c r="B578" s="116"/>
      <c r="C578" s="116"/>
      <c r="I578" s="116"/>
      <c r="J578" s="116"/>
      <c r="K578" s="116"/>
    </row>
    <row r="579" spans="1:11" ht="12.75" x14ac:dyDescent="0.2">
      <c r="A579" s="116"/>
      <c r="B579" s="116"/>
      <c r="C579" s="116"/>
      <c r="I579" s="116"/>
      <c r="J579" s="116"/>
      <c r="K579" s="116"/>
    </row>
    <row r="580" spans="1:11" ht="12.75" x14ac:dyDescent="0.2">
      <c r="A580" s="116"/>
      <c r="B580" s="116"/>
      <c r="C580" s="116"/>
      <c r="I580" s="116"/>
      <c r="J580" s="116"/>
      <c r="K580" s="116"/>
    </row>
    <row r="581" spans="1:11" ht="12.75" x14ac:dyDescent="0.2">
      <c r="A581" s="116"/>
      <c r="B581" s="116"/>
      <c r="C581" s="116"/>
      <c r="I581" s="116"/>
      <c r="J581" s="116"/>
      <c r="K581" s="116"/>
    </row>
    <row r="582" spans="1:11" ht="12.75" x14ac:dyDescent="0.2">
      <c r="A582" s="116"/>
      <c r="B582" s="116"/>
      <c r="C582" s="116"/>
      <c r="I582" s="116"/>
      <c r="J582" s="116"/>
      <c r="K582" s="116"/>
    </row>
    <row r="583" spans="1:11" ht="12.75" x14ac:dyDescent="0.2">
      <c r="A583" s="116"/>
      <c r="B583" s="116"/>
      <c r="C583" s="116"/>
      <c r="I583" s="116"/>
      <c r="J583" s="116"/>
      <c r="K583" s="116"/>
    </row>
    <row r="584" spans="1:11" ht="12.75" x14ac:dyDescent="0.2">
      <c r="A584" s="116"/>
      <c r="B584" s="116"/>
      <c r="C584" s="116"/>
      <c r="I584" s="116"/>
      <c r="J584" s="116"/>
      <c r="K584" s="116"/>
    </row>
    <row r="585" spans="1:11" ht="12.75" x14ac:dyDescent="0.2">
      <c r="A585" s="116"/>
      <c r="B585" s="116"/>
      <c r="C585" s="116"/>
      <c r="I585" s="116"/>
      <c r="J585" s="116"/>
      <c r="K585" s="116"/>
    </row>
    <row r="586" spans="1:11" ht="12.75" x14ac:dyDescent="0.2">
      <c r="A586" s="116"/>
      <c r="B586" s="116"/>
      <c r="C586" s="116"/>
      <c r="I586" s="116"/>
      <c r="J586" s="116"/>
      <c r="K586" s="116"/>
    </row>
    <row r="587" spans="1:11" ht="12.75" x14ac:dyDescent="0.2">
      <c r="A587" s="116"/>
      <c r="B587" s="116"/>
      <c r="C587" s="116"/>
      <c r="I587" s="116"/>
      <c r="J587" s="116"/>
      <c r="K587" s="116"/>
    </row>
    <row r="588" spans="1:11" ht="12.75" x14ac:dyDescent="0.2">
      <c r="A588" s="116"/>
      <c r="B588" s="116"/>
      <c r="C588" s="116"/>
      <c r="I588" s="116"/>
      <c r="J588" s="116"/>
      <c r="K588" s="116"/>
    </row>
    <row r="589" spans="1:11" ht="12.75" x14ac:dyDescent="0.2">
      <c r="A589" s="116"/>
      <c r="B589" s="116"/>
      <c r="C589" s="116"/>
      <c r="I589" s="116"/>
      <c r="J589" s="116"/>
      <c r="K589" s="116"/>
    </row>
    <row r="590" spans="1:11" ht="12.75" x14ac:dyDescent="0.2">
      <c r="A590" s="116"/>
      <c r="B590" s="116"/>
      <c r="C590" s="116"/>
      <c r="I590" s="116"/>
      <c r="J590" s="116"/>
      <c r="K590" s="116"/>
    </row>
    <row r="591" spans="1:11" ht="12.75" x14ac:dyDescent="0.2">
      <c r="A591" s="116"/>
      <c r="B591" s="116"/>
      <c r="C591" s="116"/>
      <c r="I591" s="116"/>
      <c r="J591" s="116"/>
      <c r="K591" s="116"/>
    </row>
    <row r="592" spans="1:11" ht="12.75" x14ac:dyDescent="0.2">
      <c r="A592" s="116"/>
      <c r="B592" s="116"/>
      <c r="C592" s="116"/>
      <c r="I592" s="116"/>
      <c r="J592" s="116"/>
      <c r="K592" s="116"/>
    </row>
    <row r="593" spans="1:11" ht="12.75" x14ac:dyDescent="0.2">
      <c r="A593" s="116"/>
      <c r="B593" s="116"/>
      <c r="C593" s="116"/>
      <c r="I593" s="116"/>
      <c r="J593" s="116"/>
      <c r="K593" s="116"/>
    </row>
    <row r="594" spans="1:11" ht="12.75" x14ac:dyDescent="0.2">
      <c r="A594" s="116"/>
      <c r="B594" s="116"/>
      <c r="C594" s="116"/>
      <c r="I594" s="116"/>
      <c r="J594" s="116"/>
      <c r="K594" s="116"/>
    </row>
    <row r="595" spans="1:11" ht="12.75" x14ac:dyDescent="0.2">
      <c r="A595" s="116"/>
      <c r="B595" s="116"/>
      <c r="C595" s="116"/>
      <c r="I595" s="116"/>
      <c r="J595" s="116"/>
      <c r="K595" s="116"/>
    </row>
    <row r="596" spans="1:11" ht="12.75" x14ac:dyDescent="0.2">
      <c r="A596" s="116"/>
      <c r="B596" s="116"/>
      <c r="C596" s="116"/>
      <c r="I596" s="116"/>
      <c r="J596" s="116"/>
      <c r="K596" s="116"/>
    </row>
    <row r="597" spans="1:11" ht="12.75" x14ac:dyDescent="0.2">
      <c r="A597" s="116"/>
      <c r="B597" s="116"/>
      <c r="C597" s="116"/>
      <c r="I597" s="116"/>
      <c r="J597" s="116"/>
      <c r="K597" s="116"/>
    </row>
    <row r="598" spans="1:11" ht="12.75" x14ac:dyDescent="0.2">
      <c r="A598" s="116"/>
      <c r="B598" s="116"/>
      <c r="C598" s="116"/>
      <c r="I598" s="116"/>
      <c r="J598" s="116"/>
      <c r="K598" s="116"/>
    </row>
    <row r="599" spans="1:11" ht="12.75" x14ac:dyDescent="0.2">
      <c r="A599" s="116"/>
      <c r="B599" s="116"/>
      <c r="C599" s="116"/>
      <c r="I599" s="116"/>
      <c r="J599" s="116"/>
      <c r="K599" s="116"/>
    </row>
    <row r="600" spans="1:11" ht="12.75" x14ac:dyDescent="0.2">
      <c r="A600" s="116"/>
      <c r="B600" s="116"/>
      <c r="C600" s="116"/>
      <c r="I600" s="116"/>
      <c r="J600" s="116"/>
      <c r="K600" s="116"/>
    </row>
    <row r="601" spans="1:11" ht="12.75" x14ac:dyDescent="0.2">
      <c r="A601" s="116"/>
      <c r="B601" s="116"/>
      <c r="C601" s="116"/>
      <c r="I601" s="116"/>
      <c r="J601" s="116"/>
      <c r="K601" s="116"/>
    </row>
    <row r="602" spans="1:11" ht="12.75" x14ac:dyDescent="0.2">
      <c r="A602" s="116"/>
      <c r="B602" s="116"/>
      <c r="C602" s="116"/>
      <c r="I602" s="116"/>
      <c r="J602" s="116"/>
      <c r="K602" s="116"/>
    </row>
    <row r="603" spans="1:11" ht="12.75" x14ac:dyDescent="0.2">
      <c r="A603" s="116"/>
      <c r="B603" s="116"/>
      <c r="C603" s="116"/>
      <c r="I603" s="116"/>
      <c r="J603" s="116"/>
      <c r="K603" s="116"/>
    </row>
    <row r="604" spans="1:11" ht="12.75" x14ac:dyDescent="0.2">
      <c r="A604" s="116"/>
      <c r="B604" s="116"/>
      <c r="C604" s="116"/>
      <c r="I604" s="116"/>
      <c r="J604" s="116"/>
      <c r="K604" s="116"/>
    </row>
    <row r="605" spans="1:11" ht="12.75" x14ac:dyDescent="0.2">
      <c r="A605" s="116"/>
      <c r="B605" s="116"/>
      <c r="C605" s="116"/>
      <c r="I605" s="116"/>
      <c r="J605" s="116"/>
      <c r="K605" s="116"/>
    </row>
    <row r="606" spans="1:11" ht="12.75" x14ac:dyDescent="0.2">
      <c r="A606" s="116"/>
      <c r="B606" s="116"/>
      <c r="C606" s="116"/>
      <c r="I606" s="116"/>
      <c r="J606" s="116"/>
      <c r="K606" s="116"/>
    </row>
    <row r="607" spans="1:11" ht="12.75" x14ac:dyDescent="0.2">
      <c r="A607" s="116"/>
      <c r="B607" s="116"/>
      <c r="C607" s="116"/>
      <c r="I607" s="116"/>
      <c r="J607" s="116"/>
      <c r="K607" s="116"/>
    </row>
    <row r="608" spans="1:11" ht="12.75" x14ac:dyDescent="0.2">
      <c r="A608" s="116"/>
      <c r="B608" s="116"/>
      <c r="C608" s="116"/>
      <c r="I608" s="116"/>
      <c r="J608" s="116"/>
      <c r="K608" s="116"/>
    </row>
    <row r="609" spans="1:11" ht="12.75" x14ac:dyDescent="0.2">
      <c r="A609" s="116"/>
      <c r="B609" s="116"/>
      <c r="C609" s="116"/>
      <c r="I609" s="116"/>
      <c r="J609" s="116"/>
      <c r="K609" s="116"/>
    </row>
    <row r="610" spans="1:11" ht="12.75" x14ac:dyDescent="0.2">
      <c r="A610" s="116"/>
      <c r="B610" s="116"/>
      <c r="C610" s="116"/>
      <c r="I610" s="116"/>
      <c r="J610" s="116"/>
      <c r="K610" s="116"/>
    </row>
    <row r="611" spans="1:11" ht="12.75" x14ac:dyDescent="0.2">
      <c r="A611" s="116"/>
      <c r="B611" s="116"/>
      <c r="C611" s="116"/>
      <c r="I611" s="116"/>
      <c r="J611" s="116"/>
      <c r="K611" s="116"/>
    </row>
    <row r="612" spans="1:11" ht="12.75" x14ac:dyDescent="0.2">
      <c r="A612" s="116"/>
      <c r="B612" s="116"/>
      <c r="C612" s="116"/>
      <c r="I612" s="116"/>
      <c r="J612" s="116"/>
      <c r="K612" s="116"/>
    </row>
    <row r="613" spans="1:11" ht="12.75" x14ac:dyDescent="0.2">
      <c r="A613" s="116"/>
      <c r="B613" s="116"/>
      <c r="C613" s="116"/>
      <c r="I613" s="116"/>
      <c r="J613" s="116"/>
      <c r="K613" s="116"/>
    </row>
    <row r="614" spans="1:11" ht="12.75" x14ac:dyDescent="0.2">
      <c r="A614" s="116"/>
      <c r="B614" s="116"/>
      <c r="C614" s="116"/>
      <c r="I614" s="116"/>
      <c r="J614" s="116"/>
      <c r="K614" s="116"/>
    </row>
    <row r="615" spans="1:11" ht="12.75" x14ac:dyDescent="0.2">
      <c r="A615" s="116"/>
      <c r="B615" s="116"/>
      <c r="C615" s="116"/>
      <c r="I615" s="116"/>
      <c r="J615" s="116"/>
      <c r="K615" s="116"/>
    </row>
    <row r="616" spans="1:11" ht="12.75" x14ac:dyDescent="0.2">
      <c r="A616" s="116"/>
      <c r="B616" s="116"/>
      <c r="C616" s="116"/>
      <c r="I616" s="116"/>
      <c r="J616" s="116"/>
      <c r="K616" s="116"/>
    </row>
    <row r="617" spans="1:11" ht="12.75" x14ac:dyDescent="0.2">
      <c r="A617" s="116"/>
      <c r="B617" s="116"/>
      <c r="C617" s="116"/>
      <c r="I617" s="116"/>
      <c r="J617" s="116"/>
      <c r="K617" s="116"/>
    </row>
    <row r="618" spans="1:11" ht="12.75" x14ac:dyDescent="0.2">
      <c r="A618" s="116"/>
      <c r="B618" s="116"/>
      <c r="C618" s="116"/>
      <c r="I618" s="116"/>
      <c r="J618" s="116"/>
      <c r="K618" s="116"/>
    </row>
    <row r="619" spans="1:11" ht="12.75" x14ac:dyDescent="0.2">
      <c r="A619" s="116"/>
      <c r="B619" s="116"/>
      <c r="C619" s="116"/>
      <c r="I619" s="116"/>
      <c r="J619" s="116"/>
      <c r="K619" s="116"/>
    </row>
    <row r="620" spans="1:11" ht="12.75" x14ac:dyDescent="0.2">
      <c r="A620" s="116"/>
      <c r="B620" s="116"/>
      <c r="C620" s="116"/>
      <c r="I620" s="116"/>
      <c r="J620" s="116"/>
      <c r="K620" s="116"/>
    </row>
    <row r="621" spans="1:11" ht="12.75" x14ac:dyDescent="0.2">
      <c r="A621" s="116"/>
      <c r="B621" s="116"/>
      <c r="C621" s="116"/>
      <c r="I621" s="116"/>
      <c r="J621" s="116"/>
      <c r="K621" s="116"/>
    </row>
    <row r="622" spans="1:11" ht="12.75" x14ac:dyDescent="0.2">
      <c r="A622" s="116"/>
      <c r="B622" s="116"/>
      <c r="C622" s="116"/>
      <c r="I622" s="116"/>
      <c r="J622" s="116"/>
      <c r="K622" s="116"/>
    </row>
    <row r="623" spans="1:11" ht="12.75" x14ac:dyDescent="0.2">
      <c r="A623" s="116"/>
      <c r="B623" s="116"/>
      <c r="C623" s="116"/>
      <c r="I623" s="116"/>
      <c r="J623" s="116"/>
      <c r="K623" s="116"/>
    </row>
    <row r="624" spans="1:11" ht="12.75" x14ac:dyDescent="0.2">
      <c r="A624" s="116"/>
      <c r="B624" s="116"/>
      <c r="C624" s="116"/>
      <c r="I624" s="116"/>
      <c r="J624" s="116"/>
      <c r="K624" s="116"/>
    </row>
    <row r="625" spans="1:11" ht="12.75" x14ac:dyDescent="0.2">
      <c r="A625" s="116"/>
      <c r="B625" s="116"/>
      <c r="C625" s="116"/>
      <c r="I625" s="116"/>
      <c r="J625" s="116"/>
      <c r="K625" s="116"/>
    </row>
    <row r="626" spans="1:11" ht="12.75" x14ac:dyDescent="0.2">
      <c r="A626" s="116"/>
      <c r="B626" s="116"/>
      <c r="C626" s="116"/>
      <c r="I626" s="116"/>
      <c r="J626" s="116"/>
      <c r="K626" s="116"/>
    </row>
    <row r="627" spans="1:11" ht="12.75" x14ac:dyDescent="0.2">
      <c r="A627" s="116"/>
      <c r="B627" s="116"/>
      <c r="C627" s="116"/>
      <c r="I627" s="116"/>
      <c r="J627" s="116"/>
      <c r="K627" s="116"/>
    </row>
    <row r="628" spans="1:11" ht="12.75" x14ac:dyDescent="0.2">
      <c r="A628" s="116"/>
      <c r="B628" s="116"/>
      <c r="C628" s="116"/>
      <c r="I628" s="116"/>
      <c r="J628" s="116"/>
      <c r="K628" s="116"/>
    </row>
    <row r="629" spans="1:11" ht="12.75" x14ac:dyDescent="0.2">
      <c r="A629" s="116"/>
      <c r="B629" s="116"/>
      <c r="C629" s="116"/>
      <c r="I629" s="116"/>
      <c r="J629" s="116"/>
      <c r="K629" s="116"/>
    </row>
    <row r="630" spans="1:11" ht="12.75" x14ac:dyDescent="0.2">
      <c r="A630" s="116"/>
      <c r="B630" s="116"/>
      <c r="C630" s="116"/>
      <c r="I630" s="116"/>
      <c r="J630" s="116"/>
      <c r="K630" s="116"/>
    </row>
    <row r="631" spans="1:11" ht="12.75" x14ac:dyDescent="0.2">
      <c r="A631" s="116"/>
      <c r="B631" s="116"/>
      <c r="C631" s="116"/>
      <c r="I631" s="116"/>
      <c r="J631" s="116"/>
      <c r="K631" s="116"/>
    </row>
    <row r="632" spans="1:11" ht="12.75" x14ac:dyDescent="0.2">
      <c r="A632" s="116"/>
      <c r="B632" s="116"/>
      <c r="C632" s="116"/>
      <c r="I632" s="116"/>
      <c r="J632" s="116"/>
      <c r="K632" s="116"/>
    </row>
    <row r="633" spans="1:11" ht="12.75" x14ac:dyDescent="0.2">
      <c r="A633" s="116"/>
      <c r="B633" s="116"/>
      <c r="C633" s="116"/>
      <c r="I633" s="116"/>
      <c r="J633" s="116"/>
      <c r="K633" s="116"/>
    </row>
    <row r="634" spans="1:11" ht="12.75" x14ac:dyDescent="0.2">
      <c r="A634" s="116"/>
      <c r="B634" s="116"/>
      <c r="C634" s="116"/>
      <c r="I634" s="116"/>
      <c r="J634" s="116"/>
      <c r="K634" s="116"/>
    </row>
    <row r="635" spans="1:11" ht="12.75" x14ac:dyDescent="0.2">
      <c r="A635" s="116"/>
      <c r="B635" s="116"/>
      <c r="C635" s="116"/>
      <c r="I635" s="116"/>
      <c r="J635" s="116"/>
      <c r="K635" s="116"/>
    </row>
    <row r="636" spans="1:11" ht="12.75" x14ac:dyDescent="0.2">
      <c r="A636" s="116"/>
      <c r="B636" s="116"/>
      <c r="C636" s="116"/>
      <c r="I636" s="116"/>
      <c r="J636" s="116"/>
      <c r="K636" s="116"/>
    </row>
    <row r="637" spans="1:11" ht="12.75" x14ac:dyDescent="0.2">
      <c r="A637" s="116"/>
      <c r="B637" s="116"/>
      <c r="C637" s="116"/>
      <c r="I637" s="116"/>
      <c r="J637" s="116"/>
      <c r="K637" s="116"/>
    </row>
    <row r="638" spans="1:11" ht="12.75" x14ac:dyDescent="0.2">
      <c r="A638" s="116"/>
      <c r="B638" s="116"/>
      <c r="C638" s="116"/>
      <c r="I638" s="116"/>
      <c r="J638" s="116"/>
      <c r="K638" s="116"/>
    </row>
    <row r="639" spans="1:11" ht="12.75" x14ac:dyDescent="0.2">
      <c r="A639" s="116"/>
      <c r="B639" s="116"/>
      <c r="C639" s="116"/>
      <c r="I639" s="116"/>
      <c r="J639" s="116"/>
      <c r="K639" s="116"/>
    </row>
    <row r="640" spans="1:11" ht="12.75" x14ac:dyDescent="0.2">
      <c r="A640" s="116"/>
      <c r="B640" s="116"/>
      <c r="C640" s="116"/>
      <c r="I640" s="116"/>
      <c r="J640" s="116"/>
      <c r="K640" s="116"/>
    </row>
    <row r="641" spans="1:11" ht="12.75" x14ac:dyDescent="0.2">
      <c r="A641" s="116"/>
      <c r="B641" s="116"/>
      <c r="C641" s="116"/>
      <c r="I641" s="116"/>
      <c r="J641" s="116"/>
      <c r="K641" s="116"/>
    </row>
    <row r="642" spans="1:11" ht="12.75" x14ac:dyDescent="0.2">
      <c r="A642" s="116"/>
      <c r="B642" s="116"/>
      <c r="C642" s="116"/>
      <c r="I642" s="116"/>
      <c r="J642" s="116"/>
      <c r="K642" s="116"/>
    </row>
    <row r="643" spans="1:11" ht="12.75" x14ac:dyDescent="0.2">
      <c r="A643" s="116"/>
      <c r="B643" s="116"/>
      <c r="C643" s="116"/>
      <c r="I643" s="116"/>
      <c r="J643" s="116"/>
      <c r="K643" s="116"/>
    </row>
    <row r="644" spans="1:11" ht="12.75" x14ac:dyDescent="0.2">
      <c r="A644" s="116"/>
      <c r="B644" s="116"/>
      <c r="C644" s="116"/>
      <c r="I644" s="116"/>
      <c r="J644" s="116"/>
      <c r="K644" s="116"/>
    </row>
    <row r="645" spans="1:11" ht="12.75" x14ac:dyDescent="0.2">
      <c r="A645" s="116"/>
      <c r="B645" s="116"/>
      <c r="C645" s="116"/>
      <c r="I645" s="116"/>
      <c r="J645" s="116"/>
      <c r="K645" s="116"/>
    </row>
    <row r="646" spans="1:11" ht="12.75" x14ac:dyDescent="0.2">
      <c r="A646" s="116"/>
      <c r="B646" s="116"/>
      <c r="C646" s="116"/>
      <c r="I646" s="116"/>
      <c r="J646" s="116"/>
      <c r="K646" s="116"/>
    </row>
    <row r="647" spans="1:11" ht="12.75" x14ac:dyDescent="0.2">
      <c r="A647" s="116"/>
      <c r="B647" s="116"/>
      <c r="C647" s="116"/>
      <c r="I647" s="116"/>
      <c r="J647" s="116"/>
      <c r="K647" s="116"/>
    </row>
    <row r="648" spans="1:11" ht="12.75" x14ac:dyDescent="0.2">
      <c r="A648" s="116"/>
      <c r="B648" s="116"/>
      <c r="C648" s="116"/>
      <c r="I648" s="116"/>
      <c r="J648" s="116"/>
      <c r="K648" s="116"/>
    </row>
    <row r="649" spans="1:11" ht="12.75" x14ac:dyDescent="0.2">
      <c r="A649" s="116"/>
      <c r="B649" s="116"/>
      <c r="C649" s="116"/>
      <c r="I649" s="116"/>
      <c r="J649" s="116"/>
      <c r="K649" s="116"/>
    </row>
    <row r="650" spans="1:11" ht="12.75" x14ac:dyDescent="0.2">
      <c r="A650" s="116"/>
      <c r="B650" s="116"/>
      <c r="C650" s="116"/>
      <c r="I650" s="116"/>
      <c r="J650" s="116"/>
      <c r="K650" s="116"/>
    </row>
    <row r="651" spans="1:11" ht="12.75" x14ac:dyDescent="0.2">
      <c r="A651" s="116"/>
      <c r="B651" s="116"/>
      <c r="C651" s="116"/>
      <c r="I651" s="116"/>
      <c r="J651" s="116"/>
      <c r="K651" s="116"/>
    </row>
    <row r="652" spans="1:11" ht="12.75" x14ac:dyDescent="0.2">
      <c r="A652" s="116"/>
      <c r="B652" s="116"/>
      <c r="C652" s="116"/>
      <c r="I652" s="116"/>
      <c r="J652" s="116"/>
      <c r="K652" s="116"/>
    </row>
    <row r="653" spans="1:11" ht="12.75" x14ac:dyDescent="0.2">
      <c r="A653" s="116"/>
      <c r="B653" s="116"/>
      <c r="C653" s="116"/>
      <c r="I653" s="116"/>
      <c r="J653" s="116"/>
      <c r="K653" s="116"/>
    </row>
    <row r="654" spans="1:11" ht="12.75" x14ac:dyDescent="0.2">
      <c r="A654" s="116"/>
      <c r="B654" s="116"/>
      <c r="C654" s="116"/>
      <c r="I654" s="116"/>
      <c r="J654" s="116"/>
      <c r="K654" s="116"/>
    </row>
    <row r="655" spans="1:11" ht="12.75" x14ac:dyDescent="0.2">
      <c r="A655" s="116"/>
      <c r="B655" s="116"/>
      <c r="C655" s="116"/>
      <c r="I655" s="116"/>
      <c r="J655" s="116"/>
      <c r="K655" s="116"/>
    </row>
    <row r="656" spans="1:11" ht="12.75" x14ac:dyDescent="0.2">
      <c r="A656" s="116"/>
      <c r="B656" s="116"/>
      <c r="C656" s="116"/>
      <c r="I656" s="116"/>
      <c r="J656" s="116"/>
      <c r="K656" s="116"/>
    </row>
    <row r="657" spans="1:11" ht="12.75" x14ac:dyDescent="0.2">
      <c r="A657" s="116"/>
      <c r="B657" s="116"/>
      <c r="C657" s="116"/>
      <c r="I657" s="116"/>
      <c r="J657" s="116"/>
      <c r="K657" s="116"/>
    </row>
    <row r="658" spans="1:11" ht="12.75" x14ac:dyDescent="0.2">
      <c r="A658" s="116"/>
      <c r="B658" s="116"/>
      <c r="C658" s="116"/>
      <c r="I658" s="116"/>
      <c r="J658" s="116"/>
      <c r="K658" s="116"/>
    </row>
    <row r="659" spans="1:11" ht="12.75" x14ac:dyDescent="0.2">
      <c r="A659" s="116"/>
      <c r="B659" s="116"/>
      <c r="C659" s="116"/>
      <c r="I659" s="116"/>
      <c r="J659" s="116"/>
      <c r="K659" s="116"/>
    </row>
    <row r="660" spans="1:11" ht="12.75" x14ac:dyDescent="0.2">
      <c r="A660" s="116"/>
      <c r="B660" s="116"/>
      <c r="C660" s="116"/>
      <c r="I660" s="116"/>
      <c r="J660" s="116"/>
      <c r="K660" s="116"/>
    </row>
    <row r="661" spans="1:11" ht="12.75" x14ac:dyDescent="0.2">
      <c r="A661" s="116"/>
      <c r="B661" s="116"/>
      <c r="C661" s="116"/>
      <c r="I661" s="116"/>
      <c r="J661" s="116"/>
      <c r="K661" s="116"/>
    </row>
    <row r="662" spans="1:11" ht="12.75" x14ac:dyDescent="0.2">
      <c r="A662" s="116"/>
      <c r="B662" s="116"/>
      <c r="C662" s="116"/>
      <c r="I662" s="116"/>
      <c r="J662" s="116"/>
      <c r="K662" s="116"/>
    </row>
    <row r="663" spans="1:11" ht="12.75" x14ac:dyDescent="0.2">
      <c r="A663" s="116"/>
      <c r="B663" s="116"/>
      <c r="C663" s="116"/>
      <c r="I663" s="116"/>
      <c r="J663" s="116"/>
      <c r="K663" s="116"/>
    </row>
    <row r="664" spans="1:11" ht="12.75" x14ac:dyDescent="0.2">
      <c r="A664" s="116"/>
      <c r="B664" s="116"/>
      <c r="C664" s="116"/>
      <c r="I664" s="116"/>
      <c r="J664" s="116"/>
      <c r="K664" s="116"/>
    </row>
    <row r="665" spans="1:11" ht="12.75" x14ac:dyDescent="0.2">
      <c r="A665" s="116"/>
      <c r="B665" s="116"/>
      <c r="C665" s="116"/>
      <c r="I665" s="116"/>
      <c r="J665" s="116"/>
      <c r="K665" s="116"/>
    </row>
    <row r="666" spans="1:11" ht="12.75" x14ac:dyDescent="0.2">
      <c r="A666" s="116"/>
      <c r="B666" s="116"/>
      <c r="C666" s="116"/>
      <c r="I666" s="116"/>
      <c r="J666" s="116"/>
      <c r="K666" s="116"/>
    </row>
    <row r="667" spans="1:11" ht="12.75" x14ac:dyDescent="0.2">
      <c r="A667" s="116"/>
      <c r="B667" s="116"/>
      <c r="C667" s="116"/>
      <c r="I667" s="116"/>
      <c r="J667" s="116"/>
      <c r="K667" s="116"/>
    </row>
    <row r="668" spans="1:11" ht="12.75" x14ac:dyDescent="0.2">
      <c r="A668" s="116"/>
      <c r="B668" s="116"/>
      <c r="C668" s="116"/>
      <c r="I668" s="116"/>
      <c r="J668" s="116"/>
      <c r="K668" s="116"/>
    </row>
    <row r="669" spans="1:11" ht="12.75" x14ac:dyDescent="0.2">
      <c r="A669" s="116"/>
      <c r="B669" s="116"/>
      <c r="C669" s="116"/>
      <c r="I669" s="116"/>
      <c r="J669" s="116"/>
      <c r="K669" s="116"/>
    </row>
    <row r="670" spans="1:11" ht="12.75" x14ac:dyDescent="0.2">
      <c r="A670" s="116"/>
      <c r="B670" s="116"/>
      <c r="C670" s="116"/>
      <c r="I670" s="116"/>
      <c r="J670" s="116"/>
      <c r="K670" s="116"/>
    </row>
    <row r="671" spans="1:11" ht="12.75" x14ac:dyDescent="0.2">
      <c r="A671" s="116"/>
      <c r="B671" s="116"/>
      <c r="C671" s="116"/>
      <c r="I671" s="116"/>
      <c r="J671" s="116"/>
      <c r="K671" s="116"/>
    </row>
    <row r="672" spans="1:11" ht="12.75" x14ac:dyDescent="0.2">
      <c r="A672" s="116"/>
      <c r="B672" s="116"/>
      <c r="C672" s="116"/>
      <c r="I672" s="116"/>
      <c r="J672" s="116"/>
      <c r="K672" s="116"/>
    </row>
    <row r="673" spans="1:11" ht="12.75" x14ac:dyDescent="0.2">
      <c r="A673" s="116"/>
      <c r="B673" s="116"/>
      <c r="C673" s="116"/>
      <c r="I673" s="116"/>
      <c r="J673" s="116"/>
      <c r="K673" s="116"/>
    </row>
    <row r="674" spans="1:11" ht="12.75" x14ac:dyDescent="0.2">
      <c r="A674" s="116"/>
      <c r="B674" s="116"/>
      <c r="C674" s="116"/>
      <c r="I674" s="116"/>
      <c r="J674" s="116"/>
      <c r="K674" s="116"/>
    </row>
    <row r="675" spans="1:11" ht="12.75" x14ac:dyDescent="0.2">
      <c r="A675" s="116"/>
      <c r="B675" s="116"/>
      <c r="C675" s="116"/>
      <c r="I675" s="116"/>
      <c r="J675" s="116"/>
      <c r="K675" s="116"/>
    </row>
    <row r="676" spans="1:11" ht="12.75" x14ac:dyDescent="0.2">
      <c r="A676" s="116"/>
      <c r="B676" s="116"/>
      <c r="C676" s="116"/>
      <c r="I676" s="116"/>
      <c r="J676" s="116"/>
      <c r="K676" s="116"/>
    </row>
    <row r="677" spans="1:11" ht="12.75" x14ac:dyDescent="0.2">
      <c r="A677" s="116"/>
      <c r="B677" s="116"/>
      <c r="C677" s="116"/>
      <c r="I677" s="116"/>
      <c r="J677" s="116"/>
      <c r="K677" s="116"/>
    </row>
    <row r="678" spans="1:11" ht="12.75" x14ac:dyDescent="0.2">
      <c r="A678" s="116"/>
      <c r="B678" s="116"/>
      <c r="C678" s="116"/>
      <c r="I678" s="116"/>
      <c r="J678" s="116"/>
      <c r="K678" s="116"/>
    </row>
    <row r="679" spans="1:11" ht="12.75" x14ac:dyDescent="0.2">
      <c r="A679" s="116"/>
      <c r="B679" s="116"/>
      <c r="C679" s="116"/>
      <c r="I679" s="116"/>
      <c r="J679" s="116"/>
      <c r="K679" s="116"/>
    </row>
    <row r="680" spans="1:11" ht="12.75" x14ac:dyDescent="0.2">
      <c r="A680" s="116"/>
      <c r="B680" s="116"/>
      <c r="C680" s="116"/>
      <c r="I680" s="116"/>
      <c r="J680" s="116"/>
      <c r="K680" s="116"/>
    </row>
    <row r="681" spans="1:11" ht="12.75" x14ac:dyDescent="0.2">
      <c r="A681" s="116"/>
      <c r="B681" s="116"/>
      <c r="C681" s="116"/>
      <c r="I681" s="116"/>
      <c r="J681" s="116"/>
      <c r="K681" s="116"/>
    </row>
    <row r="682" spans="1:11" ht="12.75" x14ac:dyDescent="0.2">
      <c r="A682" s="116"/>
      <c r="B682" s="116"/>
      <c r="C682" s="116"/>
      <c r="I682" s="116"/>
      <c r="J682" s="116"/>
      <c r="K682" s="116"/>
    </row>
    <row r="683" spans="1:11" ht="12.75" x14ac:dyDescent="0.2">
      <c r="A683" s="116"/>
      <c r="B683" s="116"/>
      <c r="C683" s="116"/>
      <c r="I683" s="116"/>
      <c r="J683" s="116"/>
      <c r="K683" s="116"/>
    </row>
    <row r="684" spans="1:11" ht="12.75" x14ac:dyDescent="0.2">
      <c r="A684" s="116"/>
      <c r="B684" s="116"/>
      <c r="C684" s="116"/>
      <c r="I684" s="116"/>
      <c r="J684" s="116"/>
      <c r="K684" s="116"/>
    </row>
    <row r="685" spans="1:11" ht="12.75" x14ac:dyDescent="0.2">
      <c r="A685" s="116"/>
      <c r="B685" s="116"/>
      <c r="C685" s="116"/>
      <c r="I685" s="116"/>
      <c r="J685" s="116"/>
      <c r="K685" s="116"/>
    </row>
    <row r="686" spans="1:11" ht="12.75" x14ac:dyDescent="0.2">
      <c r="A686" s="116"/>
      <c r="B686" s="116"/>
      <c r="C686" s="116"/>
      <c r="I686" s="116"/>
      <c r="J686" s="116"/>
      <c r="K686" s="116"/>
    </row>
    <row r="687" spans="1:11" ht="12.75" x14ac:dyDescent="0.2">
      <c r="A687" s="116"/>
      <c r="B687" s="116"/>
      <c r="C687" s="116"/>
      <c r="I687" s="116"/>
      <c r="J687" s="116"/>
      <c r="K687" s="116"/>
    </row>
    <row r="688" spans="1:11" ht="12.75" x14ac:dyDescent="0.2">
      <c r="A688" s="116"/>
      <c r="B688" s="116"/>
      <c r="C688" s="116"/>
      <c r="I688" s="116"/>
      <c r="J688" s="116"/>
      <c r="K688" s="116"/>
    </row>
    <row r="689" spans="1:11" ht="12.75" x14ac:dyDescent="0.2">
      <c r="A689" s="116"/>
      <c r="B689" s="116"/>
      <c r="C689" s="116"/>
      <c r="I689" s="116"/>
      <c r="J689" s="116"/>
      <c r="K689" s="116"/>
    </row>
    <row r="690" spans="1:11" ht="12.75" x14ac:dyDescent="0.2">
      <c r="A690" s="116"/>
      <c r="B690" s="116"/>
      <c r="C690" s="116"/>
      <c r="I690" s="116"/>
      <c r="J690" s="116"/>
      <c r="K690" s="116"/>
    </row>
    <row r="691" spans="1:11" ht="12.75" x14ac:dyDescent="0.2">
      <c r="A691" s="116"/>
      <c r="B691" s="116"/>
      <c r="C691" s="116"/>
      <c r="I691" s="116"/>
      <c r="J691" s="116"/>
      <c r="K691" s="116"/>
    </row>
    <row r="692" spans="1:11" ht="12.75" x14ac:dyDescent="0.2">
      <c r="A692" s="116"/>
      <c r="B692" s="116"/>
      <c r="C692" s="116"/>
      <c r="I692" s="116"/>
      <c r="J692" s="116"/>
      <c r="K692" s="116"/>
    </row>
    <row r="693" spans="1:11" ht="12.75" x14ac:dyDescent="0.2">
      <c r="A693" s="116"/>
      <c r="B693" s="116"/>
      <c r="C693" s="116"/>
      <c r="I693" s="116"/>
      <c r="J693" s="116"/>
      <c r="K693" s="116"/>
    </row>
    <row r="694" spans="1:11" ht="12.75" x14ac:dyDescent="0.2">
      <c r="A694" s="116"/>
      <c r="B694" s="116"/>
      <c r="C694" s="116"/>
      <c r="I694" s="116"/>
      <c r="J694" s="116"/>
      <c r="K694" s="116"/>
    </row>
    <row r="695" spans="1:11" ht="12.75" x14ac:dyDescent="0.2">
      <c r="A695" s="116"/>
      <c r="B695" s="116"/>
      <c r="C695" s="116"/>
      <c r="I695" s="116"/>
      <c r="J695" s="116"/>
      <c r="K695" s="116"/>
    </row>
    <row r="696" spans="1:11" ht="12.75" x14ac:dyDescent="0.2">
      <c r="A696" s="116"/>
      <c r="B696" s="116"/>
      <c r="C696" s="116"/>
      <c r="I696" s="116"/>
      <c r="J696" s="116"/>
      <c r="K696" s="116"/>
    </row>
    <row r="697" spans="1:11" ht="12.75" x14ac:dyDescent="0.2">
      <c r="A697" s="116"/>
      <c r="B697" s="116"/>
      <c r="C697" s="116"/>
      <c r="I697" s="116"/>
      <c r="J697" s="116"/>
      <c r="K697" s="116"/>
    </row>
    <row r="698" spans="1:11" ht="12.75" x14ac:dyDescent="0.2">
      <c r="A698" s="116"/>
      <c r="B698" s="116"/>
      <c r="C698" s="116"/>
      <c r="I698" s="116"/>
      <c r="J698" s="116"/>
      <c r="K698" s="116"/>
    </row>
    <row r="699" spans="1:11" ht="12.75" x14ac:dyDescent="0.2">
      <c r="A699" s="116"/>
      <c r="B699" s="116"/>
      <c r="C699" s="116"/>
      <c r="I699" s="116"/>
      <c r="J699" s="116"/>
      <c r="K699" s="116"/>
    </row>
    <row r="700" spans="1:11" ht="12.75" x14ac:dyDescent="0.2">
      <c r="A700" s="116"/>
      <c r="B700" s="116"/>
      <c r="C700" s="116"/>
      <c r="I700" s="116"/>
      <c r="J700" s="116"/>
      <c r="K700" s="116"/>
    </row>
    <row r="701" spans="1:11" ht="12.75" x14ac:dyDescent="0.2">
      <c r="A701" s="116"/>
      <c r="B701" s="116"/>
      <c r="C701" s="116"/>
      <c r="I701" s="116"/>
      <c r="J701" s="116"/>
      <c r="K701" s="116"/>
    </row>
    <row r="702" spans="1:11" ht="12.75" x14ac:dyDescent="0.2">
      <c r="A702" s="116"/>
      <c r="B702" s="116"/>
      <c r="C702" s="116"/>
      <c r="I702" s="116"/>
      <c r="J702" s="116"/>
      <c r="K702" s="116"/>
    </row>
    <row r="703" spans="1:11" ht="12.75" x14ac:dyDescent="0.2">
      <c r="A703" s="116"/>
      <c r="B703" s="116"/>
      <c r="C703" s="116"/>
      <c r="I703" s="116"/>
      <c r="J703" s="116"/>
      <c r="K703" s="116"/>
    </row>
    <row r="704" spans="1:11" ht="12.75" x14ac:dyDescent="0.2">
      <c r="A704" s="116"/>
      <c r="B704" s="116"/>
      <c r="C704" s="116"/>
      <c r="I704" s="116"/>
      <c r="J704" s="116"/>
      <c r="K704" s="116"/>
    </row>
    <row r="705" spans="1:11" ht="12.75" x14ac:dyDescent="0.2">
      <c r="A705" s="116"/>
      <c r="B705" s="116"/>
      <c r="C705" s="116"/>
      <c r="I705" s="116"/>
      <c r="J705" s="116"/>
      <c r="K705" s="116"/>
    </row>
    <row r="706" spans="1:11" ht="12.75" x14ac:dyDescent="0.2">
      <c r="A706" s="116"/>
      <c r="B706" s="116"/>
      <c r="C706" s="116"/>
      <c r="I706" s="116"/>
      <c r="J706" s="116"/>
      <c r="K706" s="116"/>
    </row>
    <row r="707" spans="1:11" ht="12.75" x14ac:dyDescent="0.2">
      <c r="A707" s="116"/>
      <c r="B707" s="116"/>
      <c r="C707" s="116"/>
      <c r="I707" s="116"/>
      <c r="J707" s="116"/>
      <c r="K707" s="116"/>
    </row>
    <row r="708" spans="1:11" ht="12.75" x14ac:dyDescent="0.2">
      <c r="A708" s="116"/>
      <c r="B708" s="116"/>
      <c r="C708" s="116"/>
      <c r="I708" s="116"/>
      <c r="J708" s="116"/>
      <c r="K708" s="116"/>
    </row>
    <row r="709" spans="1:11" ht="12.75" x14ac:dyDescent="0.2">
      <c r="A709" s="116"/>
      <c r="B709" s="116"/>
      <c r="C709" s="116"/>
      <c r="I709" s="116"/>
      <c r="J709" s="116"/>
      <c r="K709" s="116"/>
    </row>
    <row r="710" spans="1:11" ht="12.75" x14ac:dyDescent="0.2">
      <c r="A710" s="116"/>
      <c r="B710" s="116"/>
      <c r="C710" s="116"/>
      <c r="I710" s="116"/>
      <c r="J710" s="116"/>
      <c r="K710" s="116"/>
    </row>
    <row r="711" spans="1:11" ht="12.75" x14ac:dyDescent="0.2">
      <c r="A711" s="116"/>
      <c r="B711" s="116"/>
      <c r="C711" s="116"/>
      <c r="I711" s="116"/>
      <c r="J711" s="116"/>
      <c r="K711" s="116"/>
    </row>
    <row r="712" spans="1:11" ht="12.75" x14ac:dyDescent="0.2">
      <c r="A712" s="116"/>
      <c r="B712" s="116"/>
      <c r="C712" s="116"/>
      <c r="I712" s="116"/>
      <c r="J712" s="116"/>
      <c r="K712" s="116"/>
    </row>
    <row r="713" spans="1:11" ht="12.75" x14ac:dyDescent="0.2">
      <c r="A713" s="116"/>
      <c r="B713" s="116"/>
      <c r="C713" s="116"/>
      <c r="I713" s="116"/>
      <c r="J713" s="116"/>
      <c r="K713" s="116"/>
    </row>
    <row r="714" spans="1:11" ht="12.75" x14ac:dyDescent="0.2">
      <c r="A714" s="116"/>
      <c r="B714" s="116"/>
      <c r="C714" s="116"/>
      <c r="I714" s="116"/>
      <c r="J714" s="116"/>
      <c r="K714" s="116"/>
    </row>
    <row r="715" spans="1:11" ht="12.75" x14ac:dyDescent="0.2">
      <c r="A715" s="116"/>
      <c r="B715" s="116"/>
      <c r="C715" s="116"/>
      <c r="I715" s="116"/>
      <c r="J715" s="116"/>
      <c r="K715" s="116"/>
    </row>
    <row r="716" spans="1:11" ht="12.75" x14ac:dyDescent="0.2">
      <c r="A716" s="116"/>
      <c r="B716" s="116"/>
      <c r="C716" s="116"/>
      <c r="I716" s="116"/>
      <c r="J716" s="116"/>
      <c r="K716" s="116"/>
    </row>
    <row r="717" spans="1:11" ht="12.75" x14ac:dyDescent="0.2">
      <c r="A717" s="116"/>
      <c r="B717" s="116"/>
      <c r="C717" s="116"/>
      <c r="I717" s="116"/>
      <c r="J717" s="116"/>
      <c r="K717" s="116"/>
    </row>
    <row r="718" spans="1:11" ht="12.75" x14ac:dyDescent="0.2">
      <c r="A718" s="116"/>
      <c r="B718" s="116"/>
      <c r="C718" s="116"/>
      <c r="I718" s="116"/>
      <c r="J718" s="116"/>
      <c r="K718" s="116"/>
    </row>
    <row r="719" spans="1:11" ht="12.75" x14ac:dyDescent="0.2">
      <c r="A719" s="116"/>
      <c r="B719" s="116"/>
      <c r="C719" s="116"/>
      <c r="I719" s="116"/>
      <c r="J719" s="116"/>
      <c r="K719" s="116"/>
    </row>
    <row r="720" spans="1:11" ht="12.75" x14ac:dyDescent="0.2">
      <c r="A720" s="116"/>
      <c r="B720" s="116"/>
      <c r="C720" s="116"/>
      <c r="I720" s="116"/>
      <c r="J720" s="116"/>
      <c r="K720" s="116"/>
    </row>
    <row r="721" spans="1:11" ht="12.75" x14ac:dyDescent="0.2">
      <c r="A721" s="116"/>
      <c r="B721" s="116"/>
      <c r="C721" s="116"/>
      <c r="I721" s="116"/>
      <c r="J721" s="116"/>
      <c r="K721" s="116"/>
    </row>
    <row r="722" spans="1:11" ht="12.75" x14ac:dyDescent="0.2">
      <c r="A722" s="116"/>
      <c r="B722" s="116"/>
      <c r="C722" s="116"/>
      <c r="I722" s="116"/>
      <c r="J722" s="116"/>
      <c r="K722" s="116"/>
    </row>
    <row r="723" spans="1:11" ht="12.75" x14ac:dyDescent="0.2">
      <c r="A723" s="116"/>
      <c r="B723" s="116"/>
      <c r="C723" s="116"/>
      <c r="I723" s="116"/>
      <c r="J723" s="116"/>
      <c r="K723" s="116"/>
    </row>
    <row r="724" spans="1:11" ht="12.75" x14ac:dyDescent="0.2">
      <c r="A724" s="116"/>
      <c r="B724" s="116"/>
      <c r="C724" s="116"/>
      <c r="I724" s="116"/>
      <c r="J724" s="116"/>
      <c r="K724" s="116"/>
    </row>
    <row r="725" spans="1:11" ht="12.75" x14ac:dyDescent="0.2">
      <c r="A725" s="116"/>
      <c r="B725" s="116"/>
      <c r="C725" s="116"/>
      <c r="I725" s="116"/>
      <c r="J725" s="116"/>
      <c r="K725" s="116"/>
    </row>
    <row r="726" spans="1:11" ht="12.75" x14ac:dyDescent="0.2">
      <c r="A726" s="116"/>
      <c r="B726" s="116"/>
      <c r="C726" s="116"/>
      <c r="I726" s="116"/>
      <c r="J726" s="116"/>
      <c r="K726" s="116"/>
    </row>
    <row r="727" spans="1:11" ht="12.75" x14ac:dyDescent="0.2">
      <c r="A727" s="116"/>
      <c r="B727" s="116"/>
      <c r="C727" s="116"/>
      <c r="I727" s="116"/>
      <c r="J727" s="116"/>
      <c r="K727" s="116"/>
    </row>
    <row r="728" spans="1:11" ht="12.75" x14ac:dyDescent="0.2">
      <c r="A728" s="116"/>
      <c r="B728" s="116"/>
      <c r="C728" s="116"/>
      <c r="I728" s="116"/>
      <c r="J728" s="116"/>
      <c r="K728" s="116"/>
    </row>
    <row r="729" spans="1:11" ht="12.75" x14ac:dyDescent="0.2">
      <c r="A729" s="116"/>
      <c r="B729" s="116"/>
      <c r="C729" s="116"/>
      <c r="I729" s="116"/>
      <c r="J729" s="116"/>
      <c r="K729" s="116"/>
    </row>
    <row r="730" spans="1:11" ht="12.75" x14ac:dyDescent="0.2">
      <c r="A730" s="116"/>
      <c r="B730" s="116"/>
      <c r="C730" s="116"/>
      <c r="I730" s="116"/>
      <c r="J730" s="116"/>
      <c r="K730" s="116"/>
    </row>
    <row r="731" spans="1:11" ht="12.75" x14ac:dyDescent="0.2">
      <c r="A731" s="116"/>
      <c r="B731" s="116"/>
      <c r="C731" s="116"/>
      <c r="I731" s="116"/>
      <c r="J731" s="116"/>
      <c r="K731" s="116"/>
    </row>
    <row r="732" spans="1:11" ht="12.75" x14ac:dyDescent="0.2">
      <c r="A732" s="116"/>
      <c r="B732" s="116"/>
      <c r="C732" s="116"/>
      <c r="I732" s="116"/>
      <c r="J732" s="116"/>
      <c r="K732" s="116"/>
    </row>
    <row r="733" spans="1:11" ht="12.75" x14ac:dyDescent="0.2">
      <c r="A733" s="116"/>
      <c r="B733" s="116"/>
      <c r="C733" s="116"/>
      <c r="I733" s="116"/>
      <c r="J733" s="116"/>
      <c r="K733" s="116"/>
    </row>
    <row r="734" spans="1:11" ht="12.75" x14ac:dyDescent="0.2">
      <c r="A734" s="116"/>
      <c r="B734" s="116"/>
      <c r="C734" s="116"/>
      <c r="I734" s="116"/>
      <c r="J734" s="116"/>
      <c r="K734" s="116"/>
    </row>
    <row r="735" spans="1:11" ht="12.75" x14ac:dyDescent="0.2">
      <c r="A735" s="116"/>
      <c r="B735" s="116"/>
      <c r="C735" s="116"/>
      <c r="I735" s="116"/>
      <c r="J735" s="116"/>
      <c r="K735" s="116"/>
    </row>
    <row r="736" spans="1:11" ht="12.75" x14ac:dyDescent="0.2">
      <c r="A736" s="116"/>
      <c r="B736" s="116"/>
      <c r="C736" s="116"/>
      <c r="I736" s="116"/>
      <c r="J736" s="116"/>
      <c r="K736" s="116"/>
    </row>
    <row r="737" spans="1:11" ht="12.75" x14ac:dyDescent="0.2">
      <c r="A737" s="116"/>
      <c r="B737" s="116"/>
      <c r="C737" s="116"/>
      <c r="I737" s="116"/>
      <c r="J737" s="116"/>
      <c r="K737" s="116"/>
    </row>
    <row r="738" spans="1:11" ht="12.75" x14ac:dyDescent="0.2">
      <c r="A738" s="116"/>
      <c r="B738" s="116"/>
      <c r="C738" s="116"/>
      <c r="I738" s="116"/>
      <c r="J738" s="116"/>
      <c r="K738" s="116"/>
    </row>
    <row r="739" spans="1:11" ht="12.75" x14ac:dyDescent="0.2">
      <c r="A739" s="116"/>
      <c r="B739" s="116"/>
      <c r="C739" s="116"/>
      <c r="I739" s="116"/>
      <c r="J739" s="116"/>
      <c r="K739" s="116"/>
    </row>
    <row r="740" spans="1:11" ht="12.75" x14ac:dyDescent="0.2">
      <c r="A740" s="116"/>
      <c r="B740" s="116"/>
      <c r="C740" s="116"/>
      <c r="I740" s="116"/>
      <c r="J740" s="116"/>
      <c r="K740" s="116"/>
    </row>
    <row r="741" spans="1:11" ht="12.75" x14ac:dyDescent="0.2">
      <c r="A741" s="116"/>
      <c r="B741" s="116"/>
      <c r="C741" s="116"/>
      <c r="I741" s="116"/>
      <c r="J741" s="116"/>
      <c r="K741" s="116"/>
    </row>
    <row r="742" spans="1:11" ht="12.75" x14ac:dyDescent="0.2">
      <c r="A742" s="116"/>
      <c r="B742" s="116"/>
      <c r="C742" s="116"/>
      <c r="I742" s="116"/>
      <c r="J742" s="116"/>
      <c r="K742" s="116"/>
    </row>
    <row r="743" spans="1:11" ht="12.75" x14ac:dyDescent="0.2">
      <c r="A743" s="116"/>
      <c r="B743" s="116"/>
      <c r="C743" s="116"/>
      <c r="I743" s="116"/>
      <c r="J743" s="116"/>
      <c r="K743" s="116"/>
    </row>
    <row r="744" spans="1:11" ht="12.75" x14ac:dyDescent="0.2">
      <c r="A744" s="116"/>
      <c r="B744" s="116"/>
      <c r="C744" s="116"/>
      <c r="I744" s="116"/>
      <c r="J744" s="116"/>
      <c r="K744" s="116"/>
    </row>
    <row r="745" spans="1:11" ht="12.75" x14ac:dyDescent="0.2">
      <c r="A745" s="116"/>
      <c r="B745" s="116"/>
      <c r="C745" s="116"/>
      <c r="I745" s="116"/>
      <c r="J745" s="116"/>
      <c r="K745" s="116"/>
    </row>
    <row r="746" spans="1:11" ht="12.75" x14ac:dyDescent="0.2">
      <c r="A746" s="116"/>
      <c r="B746" s="116"/>
      <c r="C746" s="116"/>
      <c r="I746" s="116"/>
      <c r="J746" s="116"/>
      <c r="K746" s="116"/>
    </row>
    <row r="747" spans="1:11" ht="12.75" x14ac:dyDescent="0.2">
      <c r="A747" s="116"/>
      <c r="B747" s="116"/>
      <c r="C747" s="116"/>
      <c r="I747" s="116"/>
      <c r="J747" s="116"/>
      <c r="K747" s="116"/>
    </row>
    <row r="748" spans="1:11" ht="12.75" x14ac:dyDescent="0.2">
      <c r="A748" s="116"/>
      <c r="B748" s="116"/>
      <c r="C748" s="116"/>
      <c r="I748" s="116"/>
      <c r="J748" s="116"/>
      <c r="K748" s="116"/>
    </row>
    <row r="749" spans="1:11" ht="12.75" x14ac:dyDescent="0.2">
      <c r="A749" s="116"/>
      <c r="B749" s="116"/>
      <c r="C749" s="116"/>
      <c r="I749" s="116"/>
      <c r="J749" s="116"/>
      <c r="K749" s="116"/>
    </row>
    <row r="750" spans="1:11" ht="12.75" x14ac:dyDescent="0.2">
      <c r="A750" s="116"/>
      <c r="B750" s="116"/>
      <c r="C750" s="116"/>
      <c r="I750" s="116"/>
      <c r="J750" s="116"/>
      <c r="K750" s="116"/>
    </row>
    <row r="751" spans="1:11" ht="12.75" x14ac:dyDescent="0.2">
      <c r="A751" s="116"/>
      <c r="B751" s="116"/>
      <c r="C751" s="116"/>
      <c r="I751" s="116"/>
      <c r="J751" s="116"/>
      <c r="K751" s="116"/>
    </row>
    <row r="752" spans="1:11" ht="12.75" x14ac:dyDescent="0.2">
      <c r="A752" s="116"/>
      <c r="B752" s="116"/>
      <c r="C752" s="116"/>
      <c r="I752" s="116"/>
      <c r="J752" s="116"/>
      <c r="K752" s="116"/>
    </row>
    <row r="753" spans="1:11" ht="12.75" x14ac:dyDescent="0.2">
      <c r="A753" s="116"/>
      <c r="B753" s="116"/>
      <c r="C753" s="116"/>
      <c r="I753" s="116"/>
      <c r="J753" s="116"/>
      <c r="K753" s="116"/>
    </row>
    <row r="754" spans="1:11" ht="12.75" x14ac:dyDescent="0.2">
      <c r="A754" s="116"/>
      <c r="B754" s="116"/>
      <c r="C754" s="116"/>
      <c r="I754" s="116"/>
      <c r="J754" s="116"/>
      <c r="K754" s="116"/>
    </row>
    <row r="755" spans="1:11" ht="12.75" x14ac:dyDescent="0.2">
      <c r="A755" s="116"/>
      <c r="B755" s="116"/>
      <c r="C755" s="116"/>
      <c r="I755" s="116"/>
      <c r="J755" s="116"/>
      <c r="K755" s="116"/>
    </row>
    <row r="756" spans="1:11" ht="12.75" x14ac:dyDescent="0.2">
      <c r="A756" s="116"/>
      <c r="B756" s="116"/>
      <c r="C756" s="116"/>
      <c r="I756" s="116"/>
      <c r="J756" s="116"/>
      <c r="K756" s="116"/>
    </row>
    <row r="757" spans="1:11" ht="12.75" x14ac:dyDescent="0.2">
      <c r="A757" s="116"/>
      <c r="B757" s="116"/>
      <c r="C757" s="116"/>
      <c r="I757" s="116"/>
      <c r="J757" s="116"/>
      <c r="K757" s="116"/>
    </row>
    <row r="758" spans="1:11" ht="12.75" x14ac:dyDescent="0.2">
      <c r="A758" s="116"/>
      <c r="B758" s="116"/>
      <c r="C758" s="116"/>
      <c r="I758" s="116"/>
      <c r="J758" s="116"/>
      <c r="K758" s="116"/>
    </row>
    <row r="759" spans="1:11" ht="12.75" x14ac:dyDescent="0.2">
      <c r="A759" s="116"/>
      <c r="B759" s="116"/>
      <c r="C759" s="116"/>
      <c r="I759" s="116"/>
      <c r="J759" s="116"/>
      <c r="K759" s="116"/>
    </row>
    <row r="760" spans="1:11" ht="12.75" x14ac:dyDescent="0.2">
      <c r="A760" s="116"/>
      <c r="B760" s="116"/>
      <c r="C760" s="116"/>
      <c r="I760" s="116"/>
      <c r="J760" s="116"/>
      <c r="K760" s="116"/>
    </row>
    <row r="761" spans="1:11" ht="12.75" x14ac:dyDescent="0.2">
      <c r="A761" s="116"/>
      <c r="B761" s="116"/>
      <c r="C761" s="116"/>
      <c r="I761" s="116"/>
      <c r="J761" s="116"/>
      <c r="K761" s="116"/>
    </row>
    <row r="762" spans="1:11" ht="12.75" x14ac:dyDescent="0.2">
      <c r="A762" s="116"/>
      <c r="B762" s="116"/>
      <c r="C762" s="116"/>
      <c r="I762" s="116"/>
      <c r="J762" s="116"/>
      <c r="K762" s="116"/>
    </row>
    <row r="763" spans="1:11" ht="12.75" x14ac:dyDescent="0.2">
      <c r="A763" s="116"/>
      <c r="B763" s="116"/>
      <c r="C763" s="116"/>
      <c r="I763" s="116"/>
      <c r="J763" s="116"/>
      <c r="K763" s="116"/>
    </row>
    <row r="764" spans="1:11" ht="12.75" x14ac:dyDescent="0.2">
      <c r="A764" s="116"/>
      <c r="B764" s="116"/>
      <c r="C764" s="116"/>
      <c r="I764" s="116"/>
      <c r="J764" s="116"/>
      <c r="K764" s="116"/>
    </row>
    <row r="765" spans="1:11" ht="12.75" x14ac:dyDescent="0.2">
      <c r="A765" s="116"/>
      <c r="B765" s="116"/>
      <c r="C765" s="116"/>
      <c r="I765" s="116"/>
      <c r="J765" s="116"/>
      <c r="K765" s="116"/>
    </row>
    <row r="766" spans="1:11" ht="12.75" x14ac:dyDescent="0.2">
      <c r="A766" s="116"/>
      <c r="B766" s="116"/>
      <c r="C766" s="116"/>
      <c r="I766" s="116"/>
      <c r="J766" s="116"/>
      <c r="K766" s="116"/>
    </row>
    <row r="767" spans="1:11" ht="12.75" x14ac:dyDescent="0.2">
      <c r="A767" s="116"/>
      <c r="B767" s="116"/>
      <c r="C767" s="116"/>
      <c r="I767" s="116"/>
      <c r="J767" s="116"/>
      <c r="K767" s="116"/>
    </row>
    <row r="768" spans="1:11" ht="12.75" x14ac:dyDescent="0.2">
      <c r="A768" s="116"/>
      <c r="B768" s="116"/>
      <c r="C768" s="116"/>
      <c r="I768" s="116"/>
      <c r="J768" s="116"/>
      <c r="K768" s="116"/>
    </row>
    <row r="769" spans="1:11" ht="12.75" x14ac:dyDescent="0.2">
      <c r="A769" s="116"/>
      <c r="B769" s="116"/>
      <c r="C769" s="116"/>
      <c r="I769" s="116"/>
      <c r="J769" s="116"/>
      <c r="K769" s="116"/>
    </row>
    <row r="770" spans="1:11" ht="12.75" x14ac:dyDescent="0.2">
      <c r="A770" s="116"/>
      <c r="B770" s="116"/>
      <c r="C770" s="116"/>
      <c r="I770" s="116"/>
      <c r="J770" s="116"/>
      <c r="K770" s="116"/>
    </row>
    <row r="771" spans="1:11" ht="12.75" x14ac:dyDescent="0.2">
      <c r="A771" s="116"/>
      <c r="B771" s="116"/>
      <c r="C771" s="116"/>
      <c r="I771" s="116"/>
      <c r="J771" s="116"/>
      <c r="K771" s="116"/>
    </row>
    <row r="772" spans="1:11" ht="12.75" x14ac:dyDescent="0.2">
      <c r="A772" s="116"/>
      <c r="B772" s="116"/>
      <c r="C772" s="116"/>
      <c r="I772" s="116"/>
      <c r="J772" s="116"/>
      <c r="K772" s="116"/>
    </row>
    <row r="773" spans="1:11" ht="12.75" x14ac:dyDescent="0.2">
      <c r="A773" s="116"/>
      <c r="B773" s="116"/>
      <c r="C773" s="116"/>
      <c r="I773" s="116"/>
      <c r="J773" s="116"/>
      <c r="K773" s="116"/>
    </row>
    <row r="774" spans="1:11" ht="12.75" x14ac:dyDescent="0.2">
      <c r="A774" s="116"/>
      <c r="B774" s="116"/>
      <c r="C774" s="116"/>
      <c r="I774" s="116"/>
      <c r="J774" s="116"/>
      <c r="K774" s="116"/>
    </row>
    <row r="775" spans="1:11" ht="12.75" x14ac:dyDescent="0.2">
      <c r="A775" s="116"/>
      <c r="B775" s="116"/>
      <c r="C775" s="116"/>
      <c r="I775" s="116"/>
      <c r="J775" s="116"/>
      <c r="K775" s="116"/>
    </row>
    <row r="776" spans="1:11" ht="12.75" x14ac:dyDescent="0.2">
      <c r="A776" s="116"/>
      <c r="B776" s="116"/>
      <c r="C776" s="116"/>
      <c r="I776" s="116"/>
      <c r="J776" s="116"/>
      <c r="K776" s="116"/>
    </row>
    <row r="777" spans="1:11" ht="12.75" x14ac:dyDescent="0.2">
      <c r="A777" s="116"/>
      <c r="B777" s="116"/>
      <c r="C777" s="116"/>
      <c r="I777" s="116"/>
      <c r="J777" s="116"/>
      <c r="K777" s="116"/>
    </row>
    <row r="778" spans="1:11" ht="12.75" x14ac:dyDescent="0.2">
      <c r="A778" s="116"/>
      <c r="B778" s="116"/>
      <c r="C778" s="116"/>
      <c r="I778" s="116"/>
      <c r="J778" s="116"/>
      <c r="K778" s="116"/>
    </row>
    <row r="779" spans="1:11" ht="12.75" x14ac:dyDescent="0.2">
      <c r="A779" s="116"/>
      <c r="B779" s="116"/>
      <c r="C779" s="116"/>
      <c r="I779" s="116"/>
      <c r="J779" s="116"/>
      <c r="K779" s="116"/>
    </row>
    <row r="780" spans="1:11" ht="12.75" x14ac:dyDescent="0.2">
      <c r="A780" s="116"/>
      <c r="B780" s="116"/>
      <c r="C780" s="116"/>
      <c r="I780" s="116"/>
      <c r="J780" s="116"/>
      <c r="K780" s="116"/>
    </row>
    <row r="781" spans="1:11" ht="12.75" x14ac:dyDescent="0.2">
      <c r="A781" s="116"/>
      <c r="B781" s="116"/>
      <c r="C781" s="116"/>
      <c r="I781" s="116"/>
      <c r="J781" s="116"/>
      <c r="K781" s="116"/>
    </row>
    <row r="782" spans="1:11" ht="12.75" x14ac:dyDescent="0.2">
      <c r="A782" s="116"/>
      <c r="B782" s="116"/>
      <c r="C782" s="116"/>
      <c r="I782" s="116"/>
      <c r="J782" s="116"/>
      <c r="K782" s="116"/>
    </row>
    <row r="783" spans="1:11" ht="12.75" x14ac:dyDescent="0.2">
      <c r="A783" s="116"/>
      <c r="B783" s="116"/>
      <c r="C783" s="116"/>
      <c r="I783" s="116"/>
      <c r="J783" s="116"/>
      <c r="K783" s="116"/>
    </row>
    <row r="784" spans="1:11" ht="12.75" x14ac:dyDescent="0.2">
      <c r="A784" s="116"/>
      <c r="B784" s="116"/>
      <c r="C784" s="116"/>
      <c r="I784" s="116"/>
      <c r="J784" s="116"/>
      <c r="K784" s="116"/>
    </row>
    <row r="785" spans="1:11" ht="12.75" x14ac:dyDescent="0.2">
      <c r="A785" s="116"/>
      <c r="B785" s="116"/>
      <c r="C785" s="116"/>
      <c r="I785" s="116"/>
      <c r="J785" s="116"/>
      <c r="K785" s="116"/>
    </row>
    <row r="786" spans="1:11" ht="12.75" x14ac:dyDescent="0.2">
      <c r="A786" s="116"/>
      <c r="B786" s="116"/>
      <c r="C786" s="116"/>
      <c r="I786" s="116"/>
      <c r="J786" s="116"/>
      <c r="K786" s="116"/>
    </row>
    <row r="787" spans="1:11" ht="12.75" x14ac:dyDescent="0.2">
      <c r="A787" s="116"/>
      <c r="B787" s="116"/>
      <c r="C787" s="116"/>
      <c r="I787" s="116"/>
      <c r="J787" s="116"/>
      <c r="K787" s="116"/>
    </row>
    <row r="788" spans="1:11" ht="12.75" x14ac:dyDescent="0.2">
      <c r="A788" s="116"/>
      <c r="B788" s="116"/>
      <c r="C788" s="116"/>
      <c r="I788" s="116"/>
      <c r="J788" s="116"/>
      <c r="K788" s="116"/>
    </row>
    <row r="789" spans="1:11" ht="12.75" x14ac:dyDescent="0.2">
      <c r="A789" s="116"/>
      <c r="B789" s="116"/>
      <c r="C789" s="116"/>
      <c r="I789" s="116"/>
      <c r="J789" s="116"/>
      <c r="K789" s="116"/>
    </row>
    <row r="790" spans="1:11" ht="12.75" x14ac:dyDescent="0.2">
      <c r="A790" s="116"/>
      <c r="B790" s="116"/>
      <c r="C790" s="116"/>
      <c r="I790" s="116"/>
      <c r="J790" s="116"/>
      <c r="K790" s="116"/>
    </row>
    <row r="791" spans="1:11" ht="12.75" x14ac:dyDescent="0.2">
      <c r="A791" s="116"/>
      <c r="B791" s="116"/>
      <c r="C791" s="116"/>
      <c r="I791" s="116"/>
      <c r="J791" s="116"/>
      <c r="K791" s="116"/>
    </row>
    <row r="792" spans="1:11" ht="12.75" x14ac:dyDescent="0.2">
      <c r="A792" s="116"/>
      <c r="B792" s="116"/>
      <c r="C792" s="116"/>
      <c r="I792" s="116"/>
      <c r="J792" s="116"/>
      <c r="K792" s="116"/>
    </row>
    <row r="793" spans="1:11" ht="12.75" x14ac:dyDescent="0.2">
      <c r="A793" s="116"/>
      <c r="B793" s="116"/>
      <c r="C793" s="116"/>
      <c r="I793" s="116"/>
      <c r="J793" s="116"/>
      <c r="K793" s="116"/>
    </row>
    <row r="794" spans="1:11" ht="12.75" x14ac:dyDescent="0.2">
      <c r="A794" s="116"/>
      <c r="B794" s="116"/>
      <c r="C794" s="116"/>
      <c r="I794" s="116"/>
      <c r="J794" s="116"/>
      <c r="K794" s="116"/>
    </row>
    <row r="795" spans="1:11" ht="12.75" x14ac:dyDescent="0.2">
      <c r="A795" s="116"/>
      <c r="B795" s="116"/>
      <c r="C795" s="116"/>
      <c r="I795" s="116"/>
      <c r="J795" s="116"/>
      <c r="K795" s="116"/>
    </row>
    <row r="796" spans="1:11" ht="12.75" x14ac:dyDescent="0.2">
      <c r="A796" s="116"/>
      <c r="B796" s="116"/>
      <c r="C796" s="116"/>
      <c r="I796" s="116"/>
      <c r="J796" s="116"/>
      <c r="K796" s="116"/>
    </row>
    <row r="797" spans="1:11" ht="12.75" x14ac:dyDescent="0.2">
      <c r="A797" s="116"/>
      <c r="B797" s="116"/>
      <c r="C797" s="116"/>
      <c r="I797" s="116"/>
      <c r="J797" s="116"/>
      <c r="K797" s="116"/>
    </row>
    <row r="798" spans="1:11" ht="12.75" x14ac:dyDescent="0.2">
      <c r="A798" s="116"/>
      <c r="B798" s="116"/>
      <c r="C798" s="116"/>
      <c r="I798" s="116"/>
      <c r="J798" s="116"/>
      <c r="K798" s="116"/>
    </row>
    <row r="799" spans="1:11" ht="12.75" x14ac:dyDescent="0.2">
      <c r="A799" s="116"/>
      <c r="B799" s="116"/>
      <c r="C799" s="116"/>
      <c r="I799" s="116"/>
      <c r="J799" s="116"/>
      <c r="K799" s="116"/>
    </row>
    <row r="800" spans="1:11" ht="12.75" x14ac:dyDescent="0.2">
      <c r="A800" s="116"/>
      <c r="B800" s="116"/>
      <c r="C800" s="116"/>
      <c r="I800" s="116"/>
      <c r="J800" s="116"/>
      <c r="K800" s="116"/>
    </row>
    <row r="801" spans="1:11" ht="12.75" x14ac:dyDescent="0.2">
      <c r="A801" s="116"/>
      <c r="B801" s="116"/>
      <c r="C801" s="116"/>
      <c r="I801" s="116"/>
      <c r="J801" s="116"/>
      <c r="K801" s="116"/>
    </row>
    <row r="802" spans="1:11" ht="12.75" x14ac:dyDescent="0.2">
      <c r="A802" s="116"/>
      <c r="B802" s="116"/>
      <c r="C802" s="116"/>
      <c r="I802" s="116"/>
      <c r="J802" s="116"/>
      <c r="K802" s="116"/>
    </row>
    <row r="803" spans="1:11" ht="12.75" x14ac:dyDescent="0.2">
      <c r="A803" s="116"/>
      <c r="B803" s="116"/>
      <c r="C803" s="116"/>
      <c r="I803" s="116"/>
      <c r="J803" s="116"/>
      <c r="K803" s="116"/>
    </row>
    <row r="804" spans="1:11" ht="12.75" x14ac:dyDescent="0.2">
      <c r="A804" s="116"/>
      <c r="B804" s="116"/>
      <c r="C804" s="116"/>
      <c r="I804" s="116"/>
      <c r="J804" s="116"/>
      <c r="K804" s="116"/>
    </row>
    <row r="805" spans="1:11" ht="12.75" x14ac:dyDescent="0.2">
      <c r="A805" s="116"/>
      <c r="B805" s="116"/>
      <c r="C805" s="116"/>
      <c r="I805" s="116"/>
      <c r="J805" s="116"/>
      <c r="K805" s="116"/>
    </row>
    <row r="806" spans="1:11" ht="12.75" x14ac:dyDescent="0.2">
      <c r="A806" s="116"/>
      <c r="B806" s="116"/>
      <c r="C806" s="116"/>
      <c r="I806" s="116"/>
      <c r="J806" s="116"/>
      <c r="K806" s="116"/>
    </row>
    <row r="807" spans="1:11" ht="12.75" x14ac:dyDescent="0.2">
      <c r="A807" s="116"/>
      <c r="B807" s="116"/>
      <c r="C807" s="116"/>
      <c r="I807" s="116"/>
      <c r="J807" s="116"/>
      <c r="K807" s="116"/>
    </row>
    <row r="808" spans="1:11" ht="12.75" x14ac:dyDescent="0.2">
      <c r="A808" s="116"/>
      <c r="B808" s="116"/>
      <c r="C808" s="116"/>
      <c r="I808" s="116"/>
      <c r="J808" s="116"/>
      <c r="K808" s="116"/>
    </row>
    <row r="809" spans="1:11" ht="12.75" x14ac:dyDescent="0.2">
      <c r="A809" s="116"/>
      <c r="B809" s="116"/>
      <c r="C809" s="116"/>
      <c r="I809" s="116"/>
      <c r="J809" s="116"/>
      <c r="K809" s="116"/>
    </row>
    <row r="810" spans="1:11" ht="12.75" x14ac:dyDescent="0.2">
      <c r="A810" s="116"/>
      <c r="B810" s="116"/>
      <c r="C810" s="116"/>
      <c r="I810" s="116"/>
      <c r="J810" s="116"/>
      <c r="K810" s="116"/>
    </row>
    <row r="811" spans="1:11" ht="12.75" x14ac:dyDescent="0.2">
      <c r="A811" s="116"/>
      <c r="B811" s="116"/>
      <c r="C811" s="116"/>
      <c r="I811" s="116"/>
      <c r="J811" s="116"/>
      <c r="K811" s="116"/>
    </row>
    <row r="812" spans="1:11" ht="12.75" x14ac:dyDescent="0.2">
      <c r="A812" s="116"/>
      <c r="B812" s="116"/>
      <c r="C812" s="116"/>
      <c r="I812" s="116"/>
      <c r="J812" s="116"/>
      <c r="K812" s="116"/>
    </row>
    <row r="813" spans="1:11" ht="12.75" x14ac:dyDescent="0.2">
      <c r="A813" s="116"/>
      <c r="B813" s="116"/>
      <c r="C813" s="116"/>
      <c r="I813" s="116"/>
      <c r="J813" s="116"/>
      <c r="K813" s="116"/>
    </row>
    <row r="814" spans="1:11" ht="12.75" x14ac:dyDescent="0.2">
      <c r="A814" s="116"/>
      <c r="B814" s="116"/>
      <c r="C814" s="116"/>
      <c r="I814" s="116"/>
      <c r="J814" s="116"/>
      <c r="K814" s="116"/>
    </row>
    <row r="815" spans="1:11" ht="12.75" x14ac:dyDescent="0.2">
      <c r="A815" s="116"/>
      <c r="B815" s="116"/>
      <c r="C815" s="116"/>
      <c r="I815" s="116"/>
      <c r="J815" s="116"/>
      <c r="K815" s="116"/>
    </row>
    <row r="816" spans="1:11" ht="12.75" x14ac:dyDescent="0.2">
      <c r="A816" s="116"/>
      <c r="B816" s="116"/>
      <c r="C816" s="116"/>
      <c r="I816" s="116"/>
      <c r="J816" s="116"/>
      <c r="K816" s="116"/>
    </row>
    <row r="817" spans="1:11" ht="12.75" x14ac:dyDescent="0.2">
      <c r="A817" s="116"/>
      <c r="B817" s="116"/>
      <c r="C817" s="116"/>
      <c r="I817" s="116"/>
      <c r="J817" s="116"/>
      <c r="K817" s="116"/>
    </row>
    <row r="818" spans="1:11" ht="12.75" x14ac:dyDescent="0.2">
      <c r="A818" s="116"/>
      <c r="B818" s="116"/>
      <c r="C818" s="116"/>
      <c r="I818" s="116"/>
      <c r="J818" s="116"/>
      <c r="K818" s="116"/>
    </row>
    <row r="819" spans="1:11" ht="12.75" x14ac:dyDescent="0.2">
      <c r="A819" s="116"/>
      <c r="B819" s="116"/>
      <c r="C819" s="116"/>
      <c r="I819" s="116"/>
      <c r="J819" s="116"/>
      <c r="K819" s="116"/>
    </row>
    <row r="820" spans="1:11" ht="12.75" x14ac:dyDescent="0.2">
      <c r="A820" s="116"/>
      <c r="B820" s="116"/>
      <c r="C820" s="116"/>
      <c r="I820" s="116"/>
      <c r="J820" s="116"/>
      <c r="K820" s="116"/>
    </row>
    <row r="821" spans="1:11" ht="12.75" x14ac:dyDescent="0.2">
      <c r="A821" s="116"/>
      <c r="B821" s="116"/>
      <c r="C821" s="116"/>
      <c r="I821" s="116"/>
      <c r="J821" s="116"/>
      <c r="K821" s="116"/>
    </row>
    <row r="822" spans="1:11" ht="12.75" x14ac:dyDescent="0.2">
      <c r="A822" s="116"/>
      <c r="B822" s="116"/>
      <c r="C822" s="116"/>
      <c r="I822" s="116"/>
      <c r="J822" s="116"/>
      <c r="K822" s="116"/>
    </row>
    <row r="823" spans="1:11" ht="12.75" x14ac:dyDescent="0.2">
      <c r="A823" s="116"/>
      <c r="B823" s="116"/>
      <c r="C823" s="116"/>
      <c r="I823" s="116"/>
      <c r="J823" s="116"/>
      <c r="K823" s="116"/>
    </row>
    <row r="824" spans="1:11" ht="12.75" x14ac:dyDescent="0.2">
      <c r="A824" s="116"/>
      <c r="B824" s="116"/>
      <c r="C824" s="116"/>
      <c r="I824" s="116"/>
      <c r="J824" s="116"/>
      <c r="K824" s="116"/>
    </row>
    <row r="825" spans="1:11" ht="12.75" x14ac:dyDescent="0.2">
      <c r="A825" s="116"/>
      <c r="B825" s="116"/>
      <c r="C825" s="116"/>
      <c r="I825" s="116"/>
      <c r="J825" s="116"/>
      <c r="K825" s="116"/>
    </row>
    <row r="826" spans="1:11" ht="12.75" x14ac:dyDescent="0.2">
      <c r="A826" s="116"/>
      <c r="B826" s="116"/>
      <c r="C826" s="116"/>
      <c r="I826" s="116"/>
      <c r="J826" s="116"/>
      <c r="K826" s="116"/>
    </row>
    <row r="827" spans="1:11" ht="12.75" x14ac:dyDescent="0.2">
      <c r="A827" s="116"/>
      <c r="B827" s="116"/>
      <c r="C827" s="116"/>
      <c r="I827" s="116"/>
      <c r="J827" s="116"/>
      <c r="K827" s="116"/>
    </row>
    <row r="828" spans="1:11" ht="12.75" x14ac:dyDescent="0.2">
      <c r="A828" s="116"/>
      <c r="B828" s="116"/>
      <c r="C828" s="116"/>
      <c r="I828" s="116"/>
      <c r="J828" s="116"/>
      <c r="K828" s="116"/>
    </row>
    <row r="829" spans="1:11" ht="12.75" x14ac:dyDescent="0.2">
      <c r="A829" s="116"/>
      <c r="B829" s="116"/>
      <c r="C829" s="116"/>
      <c r="I829" s="116"/>
      <c r="J829" s="116"/>
      <c r="K829" s="116"/>
    </row>
    <row r="830" spans="1:11" ht="12.75" x14ac:dyDescent="0.2">
      <c r="A830" s="116"/>
      <c r="B830" s="116"/>
      <c r="C830" s="116"/>
      <c r="I830" s="116"/>
      <c r="J830" s="116"/>
      <c r="K830" s="116"/>
    </row>
    <row r="831" spans="1:11" ht="12.75" x14ac:dyDescent="0.2">
      <c r="A831" s="116"/>
      <c r="B831" s="116"/>
      <c r="C831" s="116"/>
      <c r="I831" s="116"/>
      <c r="J831" s="116"/>
      <c r="K831" s="116"/>
    </row>
    <row r="832" spans="1:11" ht="12.75" x14ac:dyDescent="0.2">
      <c r="A832" s="116"/>
      <c r="B832" s="116"/>
      <c r="C832" s="116"/>
      <c r="I832" s="116"/>
      <c r="J832" s="116"/>
      <c r="K832" s="116"/>
    </row>
    <row r="833" spans="1:11" ht="12.75" x14ac:dyDescent="0.2">
      <c r="A833" s="116"/>
      <c r="B833" s="116"/>
      <c r="C833" s="116"/>
      <c r="I833" s="116"/>
      <c r="J833" s="116"/>
      <c r="K833" s="116"/>
    </row>
    <row r="834" spans="1:11" ht="12.75" x14ac:dyDescent="0.2">
      <c r="A834" s="116"/>
      <c r="B834" s="116"/>
      <c r="C834" s="116"/>
      <c r="I834" s="116"/>
      <c r="J834" s="116"/>
      <c r="K834" s="116"/>
    </row>
    <row r="835" spans="1:11" ht="12.75" x14ac:dyDescent="0.2">
      <c r="A835" s="116"/>
      <c r="B835" s="116"/>
      <c r="C835" s="116"/>
      <c r="I835" s="116"/>
      <c r="J835" s="116"/>
      <c r="K835" s="116"/>
    </row>
    <row r="836" spans="1:11" ht="12.75" x14ac:dyDescent="0.2">
      <c r="A836" s="116"/>
      <c r="B836" s="116"/>
      <c r="C836" s="116"/>
      <c r="I836" s="116"/>
      <c r="J836" s="116"/>
      <c r="K836" s="116"/>
    </row>
    <row r="837" spans="1:11" ht="12.75" x14ac:dyDescent="0.2">
      <c r="A837" s="116"/>
      <c r="B837" s="116"/>
      <c r="C837" s="116"/>
      <c r="I837" s="116"/>
      <c r="J837" s="116"/>
      <c r="K837" s="116"/>
    </row>
    <row r="838" spans="1:11" ht="12.75" x14ac:dyDescent="0.2">
      <c r="A838" s="116"/>
      <c r="B838" s="116"/>
      <c r="C838" s="116"/>
      <c r="I838" s="116"/>
      <c r="J838" s="116"/>
      <c r="K838" s="116"/>
    </row>
    <row r="839" spans="1:11" ht="12.75" x14ac:dyDescent="0.2">
      <c r="A839" s="116"/>
      <c r="B839" s="116"/>
      <c r="C839" s="116"/>
      <c r="I839" s="116"/>
      <c r="J839" s="116"/>
      <c r="K839" s="116"/>
    </row>
    <row r="840" spans="1:11" ht="12.75" x14ac:dyDescent="0.2">
      <c r="A840" s="116"/>
      <c r="B840" s="116"/>
      <c r="C840" s="116"/>
      <c r="I840" s="116"/>
      <c r="J840" s="116"/>
      <c r="K840" s="116"/>
    </row>
    <row r="841" spans="1:11" ht="12.75" x14ac:dyDescent="0.2">
      <c r="A841" s="116"/>
      <c r="B841" s="116"/>
      <c r="C841" s="116"/>
      <c r="I841" s="116"/>
      <c r="J841" s="116"/>
      <c r="K841" s="116"/>
    </row>
    <row r="842" spans="1:11" ht="12.75" x14ac:dyDescent="0.2">
      <c r="A842" s="116"/>
      <c r="B842" s="116"/>
      <c r="C842" s="116"/>
      <c r="I842" s="116"/>
      <c r="J842" s="116"/>
      <c r="K842" s="116"/>
    </row>
    <row r="843" spans="1:11" ht="12.75" x14ac:dyDescent="0.2">
      <c r="A843" s="116"/>
      <c r="B843" s="116"/>
      <c r="C843" s="116"/>
      <c r="I843" s="116"/>
      <c r="J843" s="116"/>
      <c r="K843" s="116"/>
    </row>
    <row r="844" spans="1:11" ht="12.75" x14ac:dyDescent="0.2">
      <c r="A844" s="116"/>
      <c r="B844" s="116"/>
      <c r="C844" s="116"/>
      <c r="I844" s="116"/>
      <c r="J844" s="116"/>
      <c r="K844" s="116"/>
    </row>
    <row r="845" spans="1:11" ht="12.75" x14ac:dyDescent="0.2">
      <c r="A845" s="116"/>
      <c r="B845" s="116"/>
      <c r="C845" s="116"/>
      <c r="I845" s="116"/>
      <c r="J845" s="116"/>
      <c r="K845" s="116"/>
    </row>
    <row r="846" spans="1:11" ht="12.75" x14ac:dyDescent="0.2">
      <c r="A846" s="116"/>
      <c r="B846" s="116"/>
      <c r="C846" s="116"/>
      <c r="I846" s="116"/>
      <c r="J846" s="116"/>
      <c r="K846" s="116"/>
    </row>
    <row r="847" spans="1:11" ht="12.75" x14ac:dyDescent="0.2">
      <c r="A847" s="116"/>
      <c r="B847" s="116"/>
      <c r="C847" s="116"/>
      <c r="I847" s="116"/>
      <c r="J847" s="116"/>
      <c r="K847" s="116"/>
    </row>
    <row r="848" spans="1:11" ht="12.75" x14ac:dyDescent="0.2">
      <c r="A848" s="116"/>
      <c r="B848" s="116"/>
      <c r="C848" s="116"/>
      <c r="I848" s="116"/>
      <c r="J848" s="116"/>
      <c r="K848" s="116"/>
    </row>
    <row r="849" spans="1:11" ht="12.75" x14ac:dyDescent="0.2">
      <c r="A849" s="116"/>
      <c r="B849" s="116"/>
      <c r="C849" s="116"/>
      <c r="I849" s="116"/>
      <c r="J849" s="116"/>
      <c r="K849" s="116"/>
    </row>
    <row r="850" spans="1:11" ht="12.75" x14ac:dyDescent="0.2">
      <c r="A850" s="116"/>
      <c r="B850" s="116"/>
      <c r="C850" s="116"/>
      <c r="I850" s="116"/>
      <c r="J850" s="116"/>
      <c r="K850" s="116"/>
    </row>
    <row r="851" spans="1:11" ht="12.75" x14ac:dyDescent="0.2">
      <c r="A851" s="116"/>
      <c r="B851" s="116"/>
      <c r="C851" s="116"/>
      <c r="I851" s="116"/>
      <c r="J851" s="116"/>
      <c r="K851" s="116"/>
    </row>
    <row r="852" spans="1:11" ht="12.75" x14ac:dyDescent="0.2">
      <c r="A852" s="116"/>
      <c r="B852" s="116"/>
      <c r="C852" s="116"/>
      <c r="I852" s="116"/>
      <c r="J852" s="116"/>
      <c r="K852" s="116"/>
    </row>
    <row r="853" spans="1:11" ht="12.75" x14ac:dyDescent="0.2">
      <c r="A853" s="116"/>
      <c r="B853" s="116"/>
      <c r="C853" s="116"/>
      <c r="I853" s="116"/>
      <c r="J853" s="116"/>
      <c r="K853" s="116"/>
    </row>
    <row r="854" spans="1:11" ht="12.75" x14ac:dyDescent="0.2">
      <c r="A854" s="116"/>
      <c r="B854" s="116"/>
      <c r="C854" s="116"/>
      <c r="I854" s="116"/>
      <c r="J854" s="116"/>
      <c r="K854" s="116"/>
    </row>
    <row r="855" spans="1:11" ht="12.75" x14ac:dyDescent="0.2">
      <c r="A855" s="116"/>
      <c r="B855" s="116"/>
      <c r="C855" s="116"/>
      <c r="I855" s="116"/>
      <c r="J855" s="116"/>
      <c r="K855" s="116"/>
    </row>
    <row r="856" spans="1:11" ht="12.75" x14ac:dyDescent="0.2">
      <c r="A856" s="116"/>
      <c r="B856" s="116"/>
      <c r="C856" s="116"/>
      <c r="I856" s="116"/>
      <c r="J856" s="116"/>
      <c r="K856" s="116"/>
    </row>
    <row r="857" spans="1:11" ht="12.75" x14ac:dyDescent="0.2">
      <c r="A857" s="116"/>
      <c r="B857" s="116"/>
      <c r="C857" s="116"/>
      <c r="I857" s="116"/>
      <c r="J857" s="116"/>
      <c r="K857" s="116"/>
    </row>
    <row r="858" spans="1:11" ht="12.75" x14ac:dyDescent="0.2">
      <c r="A858" s="116"/>
      <c r="B858" s="116"/>
      <c r="C858" s="116"/>
      <c r="I858" s="116"/>
      <c r="J858" s="116"/>
      <c r="K858" s="116"/>
    </row>
    <row r="859" spans="1:11" ht="12.75" x14ac:dyDescent="0.2">
      <c r="A859" s="116"/>
      <c r="B859" s="116"/>
      <c r="C859" s="116"/>
      <c r="I859" s="116"/>
      <c r="J859" s="116"/>
      <c r="K859" s="116"/>
    </row>
    <row r="860" spans="1:11" ht="12.75" x14ac:dyDescent="0.2">
      <c r="A860" s="116"/>
      <c r="B860" s="116"/>
      <c r="C860" s="116"/>
      <c r="I860" s="116"/>
      <c r="J860" s="116"/>
      <c r="K860" s="116"/>
    </row>
    <row r="861" spans="1:11" ht="12.75" x14ac:dyDescent="0.2">
      <c r="A861" s="116"/>
      <c r="B861" s="116"/>
      <c r="C861" s="116"/>
      <c r="I861" s="116"/>
      <c r="J861" s="116"/>
      <c r="K861" s="116"/>
    </row>
    <row r="862" spans="1:11" ht="12.75" x14ac:dyDescent="0.2">
      <c r="A862" s="116"/>
      <c r="B862" s="116"/>
      <c r="C862" s="116"/>
      <c r="I862" s="116"/>
      <c r="J862" s="116"/>
      <c r="K862" s="116"/>
    </row>
    <row r="863" spans="1:11" ht="12.75" x14ac:dyDescent="0.2">
      <c r="A863" s="116"/>
      <c r="B863" s="116"/>
      <c r="C863" s="116"/>
      <c r="I863" s="116"/>
      <c r="J863" s="116"/>
      <c r="K863" s="116"/>
    </row>
    <row r="864" spans="1:11" ht="12.75" x14ac:dyDescent="0.2">
      <c r="A864" s="116"/>
      <c r="B864" s="116"/>
      <c r="C864" s="116"/>
      <c r="I864" s="116"/>
      <c r="J864" s="116"/>
      <c r="K864" s="116"/>
    </row>
    <row r="865" spans="1:11" ht="12.75" x14ac:dyDescent="0.2">
      <c r="A865" s="116"/>
      <c r="B865" s="116"/>
      <c r="C865" s="116"/>
      <c r="I865" s="116"/>
      <c r="J865" s="116"/>
      <c r="K865" s="116"/>
    </row>
    <row r="866" spans="1:11" ht="12.75" x14ac:dyDescent="0.2">
      <c r="A866" s="116"/>
      <c r="B866" s="116"/>
      <c r="C866" s="116"/>
      <c r="I866" s="116"/>
      <c r="J866" s="116"/>
      <c r="K866" s="116"/>
    </row>
    <row r="867" spans="1:11" ht="12.75" x14ac:dyDescent="0.2">
      <c r="A867" s="116"/>
      <c r="B867" s="116"/>
      <c r="C867" s="116"/>
      <c r="I867" s="116"/>
      <c r="J867" s="116"/>
      <c r="K867" s="116"/>
    </row>
    <row r="868" spans="1:11" ht="12.75" x14ac:dyDescent="0.2">
      <c r="A868" s="116"/>
      <c r="B868" s="116"/>
      <c r="C868" s="116"/>
      <c r="I868" s="116"/>
      <c r="J868" s="116"/>
      <c r="K868" s="116"/>
    </row>
    <row r="869" spans="1:11" ht="12.75" x14ac:dyDescent="0.2">
      <c r="A869" s="116"/>
      <c r="B869" s="116"/>
      <c r="C869" s="116"/>
      <c r="I869" s="116"/>
      <c r="J869" s="116"/>
      <c r="K869" s="116"/>
    </row>
    <row r="870" spans="1:11" ht="12.75" x14ac:dyDescent="0.2">
      <c r="A870" s="116"/>
      <c r="B870" s="116"/>
      <c r="C870" s="116"/>
      <c r="I870" s="116"/>
      <c r="J870" s="116"/>
      <c r="K870" s="116"/>
    </row>
    <row r="871" spans="1:11" ht="12.75" x14ac:dyDescent="0.2">
      <c r="A871" s="116"/>
      <c r="B871" s="116"/>
      <c r="C871" s="116"/>
      <c r="I871" s="116"/>
      <c r="J871" s="116"/>
      <c r="K871" s="116"/>
    </row>
    <row r="872" spans="1:11" ht="12.75" x14ac:dyDescent="0.2">
      <c r="A872" s="116"/>
      <c r="B872" s="116"/>
      <c r="C872" s="116"/>
      <c r="I872" s="116"/>
      <c r="J872" s="116"/>
      <c r="K872" s="116"/>
    </row>
    <row r="873" spans="1:11" ht="12.75" x14ac:dyDescent="0.2">
      <c r="A873" s="116"/>
      <c r="B873" s="116"/>
      <c r="C873" s="116"/>
      <c r="I873" s="116"/>
      <c r="J873" s="116"/>
      <c r="K873" s="116"/>
    </row>
    <row r="874" spans="1:11" ht="12.75" x14ac:dyDescent="0.2">
      <c r="A874" s="116"/>
      <c r="B874" s="116"/>
      <c r="C874" s="116"/>
      <c r="I874" s="116"/>
      <c r="J874" s="116"/>
      <c r="K874" s="116"/>
    </row>
    <row r="875" spans="1:11" ht="12.75" x14ac:dyDescent="0.2">
      <c r="A875" s="116"/>
      <c r="B875" s="116"/>
      <c r="C875" s="116"/>
      <c r="I875" s="116"/>
      <c r="J875" s="116"/>
      <c r="K875" s="116"/>
    </row>
    <row r="876" spans="1:11" ht="12.75" x14ac:dyDescent="0.2">
      <c r="A876" s="116"/>
      <c r="B876" s="116"/>
      <c r="C876" s="116"/>
      <c r="I876" s="116"/>
      <c r="J876" s="116"/>
      <c r="K876" s="116"/>
    </row>
    <row r="877" spans="1:11" ht="12.75" x14ac:dyDescent="0.2">
      <c r="A877" s="116"/>
      <c r="B877" s="116"/>
      <c r="C877" s="116"/>
      <c r="I877" s="116"/>
      <c r="J877" s="116"/>
      <c r="K877" s="116"/>
    </row>
    <row r="878" spans="1:11" ht="12.75" x14ac:dyDescent="0.2">
      <c r="A878" s="116"/>
      <c r="B878" s="116"/>
      <c r="C878" s="116"/>
      <c r="I878" s="116"/>
      <c r="J878" s="116"/>
      <c r="K878" s="116"/>
    </row>
    <row r="879" spans="1:11" ht="12.75" x14ac:dyDescent="0.2">
      <c r="A879" s="116"/>
      <c r="B879" s="116"/>
      <c r="C879" s="116"/>
      <c r="I879" s="116"/>
      <c r="J879" s="116"/>
      <c r="K879" s="116"/>
    </row>
    <row r="880" spans="1:11" ht="12.75" x14ac:dyDescent="0.2">
      <c r="A880" s="116"/>
      <c r="B880" s="116"/>
      <c r="C880" s="116"/>
      <c r="I880" s="116"/>
      <c r="J880" s="116"/>
      <c r="K880" s="116"/>
    </row>
    <row r="881" spans="1:11" ht="12.75" x14ac:dyDescent="0.2">
      <c r="A881" s="116"/>
      <c r="B881" s="116"/>
      <c r="C881" s="116"/>
      <c r="I881" s="116"/>
      <c r="J881" s="116"/>
      <c r="K881" s="116"/>
    </row>
    <row r="882" spans="1:11" ht="12.75" x14ac:dyDescent="0.2">
      <c r="A882" s="116"/>
      <c r="B882" s="116"/>
      <c r="C882" s="116"/>
      <c r="I882" s="116"/>
      <c r="J882" s="116"/>
      <c r="K882" s="116"/>
    </row>
    <row r="883" spans="1:11" ht="12.75" x14ac:dyDescent="0.2">
      <c r="A883" s="116"/>
      <c r="B883" s="116"/>
      <c r="C883" s="116"/>
      <c r="I883" s="116"/>
      <c r="J883" s="116"/>
      <c r="K883" s="116"/>
    </row>
    <row r="884" spans="1:11" ht="12.75" x14ac:dyDescent="0.2">
      <c r="A884" s="116"/>
      <c r="B884" s="116"/>
      <c r="C884" s="116"/>
      <c r="I884" s="116"/>
      <c r="J884" s="116"/>
      <c r="K884" s="116"/>
    </row>
    <row r="885" spans="1:11" ht="12.75" x14ac:dyDescent="0.2">
      <c r="A885" s="116"/>
      <c r="B885" s="116"/>
      <c r="C885" s="116"/>
      <c r="I885" s="116"/>
      <c r="J885" s="116"/>
      <c r="K885" s="116"/>
    </row>
    <row r="886" spans="1:11" ht="12.75" x14ac:dyDescent="0.2">
      <c r="A886" s="116"/>
      <c r="B886" s="116"/>
      <c r="C886" s="116"/>
      <c r="I886" s="116"/>
      <c r="J886" s="116"/>
      <c r="K886" s="116"/>
    </row>
    <row r="887" spans="1:11" ht="12.75" x14ac:dyDescent="0.2">
      <c r="A887" s="116"/>
      <c r="B887" s="116"/>
      <c r="C887" s="116"/>
      <c r="I887" s="116"/>
      <c r="J887" s="116"/>
      <c r="K887" s="116"/>
    </row>
    <row r="888" spans="1:11" ht="12.75" x14ac:dyDescent="0.2">
      <c r="A888" s="116"/>
      <c r="B888" s="116"/>
      <c r="C888" s="116"/>
      <c r="I888" s="116"/>
      <c r="J888" s="116"/>
      <c r="K888" s="116"/>
    </row>
    <row r="889" spans="1:11" ht="12.75" x14ac:dyDescent="0.2">
      <c r="A889" s="116"/>
      <c r="B889" s="116"/>
      <c r="C889" s="116"/>
      <c r="I889" s="116"/>
      <c r="J889" s="116"/>
      <c r="K889" s="116"/>
    </row>
    <row r="890" spans="1:11" ht="12.75" x14ac:dyDescent="0.2">
      <c r="A890" s="116"/>
      <c r="B890" s="116"/>
      <c r="C890" s="116"/>
      <c r="I890" s="116"/>
      <c r="J890" s="116"/>
      <c r="K890" s="116"/>
    </row>
    <row r="891" spans="1:11" ht="12.75" x14ac:dyDescent="0.2">
      <c r="A891" s="116"/>
      <c r="B891" s="116"/>
      <c r="C891" s="116"/>
      <c r="I891" s="116"/>
      <c r="J891" s="116"/>
      <c r="K891" s="116"/>
    </row>
    <row r="892" spans="1:11" ht="12.75" x14ac:dyDescent="0.2">
      <c r="A892" s="116"/>
      <c r="B892" s="116"/>
      <c r="C892" s="116"/>
      <c r="I892" s="116"/>
      <c r="J892" s="116"/>
      <c r="K892" s="116"/>
    </row>
    <row r="893" spans="1:11" ht="12.75" x14ac:dyDescent="0.2">
      <c r="A893" s="116"/>
      <c r="B893" s="116"/>
      <c r="C893" s="116"/>
      <c r="I893" s="116"/>
      <c r="J893" s="116"/>
      <c r="K893" s="116"/>
    </row>
    <row r="894" spans="1:11" ht="12.75" x14ac:dyDescent="0.2">
      <c r="A894" s="116"/>
      <c r="B894" s="116"/>
      <c r="C894" s="116"/>
      <c r="I894" s="116"/>
      <c r="J894" s="116"/>
      <c r="K894" s="116"/>
    </row>
    <row r="895" spans="1:11" ht="12.75" x14ac:dyDescent="0.2">
      <c r="A895" s="116"/>
      <c r="B895" s="116"/>
      <c r="C895" s="116"/>
      <c r="I895" s="116"/>
      <c r="J895" s="116"/>
      <c r="K895" s="116"/>
    </row>
    <row r="896" spans="1:11" ht="12.75" x14ac:dyDescent="0.2">
      <c r="A896" s="116"/>
      <c r="B896" s="116"/>
      <c r="C896" s="116"/>
      <c r="I896" s="116"/>
      <c r="J896" s="116"/>
      <c r="K896" s="116"/>
    </row>
    <row r="897" spans="1:11" ht="12.75" x14ac:dyDescent="0.2">
      <c r="A897" s="116"/>
      <c r="B897" s="116"/>
      <c r="C897" s="116"/>
      <c r="I897" s="116"/>
      <c r="J897" s="116"/>
      <c r="K897" s="116"/>
    </row>
    <row r="898" spans="1:11" ht="12.75" x14ac:dyDescent="0.2">
      <c r="A898" s="116"/>
      <c r="B898" s="116"/>
      <c r="C898" s="116"/>
      <c r="I898" s="116"/>
      <c r="J898" s="116"/>
      <c r="K898" s="116"/>
    </row>
    <row r="899" spans="1:11" ht="12.75" x14ac:dyDescent="0.2">
      <c r="A899" s="116"/>
      <c r="B899" s="116"/>
      <c r="C899" s="116"/>
      <c r="I899" s="116"/>
      <c r="J899" s="116"/>
      <c r="K899" s="116"/>
    </row>
    <row r="900" spans="1:11" ht="12.75" x14ac:dyDescent="0.2">
      <c r="A900" s="116"/>
      <c r="B900" s="116"/>
      <c r="C900" s="116"/>
      <c r="I900" s="116"/>
      <c r="J900" s="116"/>
      <c r="K900" s="116"/>
    </row>
    <row r="901" spans="1:11" ht="12.75" x14ac:dyDescent="0.2">
      <c r="A901" s="116"/>
      <c r="B901" s="116"/>
      <c r="C901" s="116"/>
      <c r="I901" s="116"/>
      <c r="J901" s="116"/>
      <c r="K901" s="116"/>
    </row>
    <row r="902" spans="1:11" ht="12.75" x14ac:dyDescent="0.2">
      <c r="A902" s="116"/>
      <c r="B902" s="116"/>
      <c r="C902" s="116"/>
      <c r="I902" s="116"/>
      <c r="J902" s="116"/>
      <c r="K902" s="116"/>
    </row>
    <row r="903" spans="1:11" ht="12.75" x14ac:dyDescent="0.2">
      <c r="A903" s="116"/>
      <c r="B903" s="116"/>
      <c r="C903" s="116"/>
      <c r="I903" s="116"/>
      <c r="J903" s="116"/>
      <c r="K903" s="116"/>
    </row>
    <row r="904" spans="1:11" ht="12.75" x14ac:dyDescent="0.2">
      <c r="A904" s="116"/>
      <c r="B904" s="116"/>
      <c r="C904" s="116"/>
      <c r="I904" s="116"/>
      <c r="J904" s="116"/>
      <c r="K904" s="116"/>
    </row>
    <row r="905" spans="1:11" ht="12.75" x14ac:dyDescent="0.2">
      <c r="A905" s="116"/>
      <c r="B905" s="116"/>
      <c r="C905" s="116"/>
      <c r="I905" s="116"/>
      <c r="J905" s="116"/>
      <c r="K905" s="116"/>
    </row>
    <row r="906" spans="1:11" ht="12.75" x14ac:dyDescent="0.2">
      <c r="A906" s="116"/>
      <c r="B906" s="116"/>
      <c r="C906" s="116"/>
      <c r="I906" s="116"/>
      <c r="J906" s="116"/>
      <c r="K906" s="116"/>
    </row>
    <row r="907" spans="1:11" ht="12.75" x14ac:dyDescent="0.2">
      <c r="A907" s="116"/>
      <c r="B907" s="116"/>
      <c r="C907" s="116"/>
      <c r="I907" s="116"/>
      <c r="J907" s="116"/>
      <c r="K907" s="116"/>
    </row>
    <row r="908" spans="1:11" ht="12.75" x14ac:dyDescent="0.2">
      <c r="A908" s="116"/>
      <c r="B908" s="116"/>
      <c r="C908" s="116"/>
      <c r="I908" s="116"/>
      <c r="J908" s="116"/>
      <c r="K908" s="116"/>
    </row>
    <row r="909" spans="1:11" ht="12.75" x14ac:dyDescent="0.2">
      <c r="A909" s="116"/>
      <c r="B909" s="116"/>
      <c r="C909" s="116"/>
      <c r="I909" s="116"/>
      <c r="J909" s="116"/>
      <c r="K909" s="116"/>
    </row>
    <row r="910" spans="1:11" ht="12.75" x14ac:dyDescent="0.2">
      <c r="A910" s="116"/>
      <c r="B910" s="116"/>
      <c r="C910" s="116"/>
      <c r="I910" s="116"/>
      <c r="J910" s="116"/>
      <c r="K910" s="116"/>
    </row>
    <row r="911" spans="1:11" ht="12.75" x14ac:dyDescent="0.2">
      <c r="A911" s="116"/>
      <c r="B911" s="116"/>
      <c r="C911" s="116"/>
      <c r="I911" s="116"/>
      <c r="J911" s="116"/>
      <c r="K911" s="116"/>
    </row>
    <row r="912" spans="1:11" ht="12.75" x14ac:dyDescent="0.2">
      <c r="A912" s="116"/>
      <c r="B912" s="116"/>
      <c r="C912" s="116"/>
      <c r="I912" s="116"/>
      <c r="J912" s="116"/>
      <c r="K912" s="116"/>
    </row>
    <row r="913" spans="1:11" ht="12.75" x14ac:dyDescent="0.2">
      <c r="A913" s="116"/>
      <c r="B913" s="116"/>
      <c r="C913" s="116"/>
      <c r="I913" s="116"/>
      <c r="J913" s="116"/>
      <c r="K913" s="116"/>
    </row>
    <row r="914" spans="1:11" ht="12.75" x14ac:dyDescent="0.2">
      <c r="A914" s="116"/>
      <c r="B914" s="116"/>
      <c r="C914" s="116"/>
      <c r="I914" s="116"/>
      <c r="J914" s="116"/>
      <c r="K914" s="116"/>
    </row>
    <row r="915" spans="1:11" ht="12.75" x14ac:dyDescent="0.2">
      <c r="A915" s="116"/>
      <c r="B915" s="116"/>
      <c r="C915" s="116"/>
      <c r="I915" s="116"/>
      <c r="J915" s="116"/>
      <c r="K915" s="116"/>
    </row>
    <row r="916" spans="1:11" ht="12.75" x14ac:dyDescent="0.2">
      <c r="A916" s="116"/>
      <c r="B916" s="116"/>
      <c r="C916" s="116"/>
      <c r="I916" s="116"/>
      <c r="J916" s="116"/>
      <c r="K916" s="116"/>
    </row>
    <row r="917" spans="1:11" ht="12.75" x14ac:dyDescent="0.2">
      <c r="A917" s="116"/>
      <c r="B917" s="116"/>
      <c r="C917" s="116"/>
      <c r="I917" s="116"/>
      <c r="J917" s="116"/>
      <c r="K917" s="116"/>
    </row>
    <row r="918" spans="1:11" ht="12.75" x14ac:dyDescent="0.2">
      <c r="A918" s="116"/>
      <c r="B918" s="116"/>
      <c r="C918" s="116"/>
      <c r="I918" s="116"/>
      <c r="J918" s="116"/>
      <c r="K918" s="116"/>
    </row>
    <row r="919" spans="1:11" ht="12.75" x14ac:dyDescent="0.2">
      <c r="A919" s="116"/>
      <c r="B919" s="116"/>
      <c r="C919" s="116"/>
      <c r="I919" s="116"/>
      <c r="J919" s="116"/>
      <c r="K919" s="116"/>
    </row>
    <row r="920" spans="1:11" ht="12.75" x14ac:dyDescent="0.2">
      <c r="A920" s="116"/>
      <c r="B920" s="116"/>
      <c r="C920" s="116"/>
      <c r="I920" s="116"/>
      <c r="J920" s="116"/>
      <c r="K920" s="116"/>
    </row>
    <row r="921" spans="1:11" ht="12.75" x14ac:dyDescent="0.2">
      <c r="A921" s="116"/>
      <c r="B921" s="116"/>
      <c r="C921" s="116"/>
      <c r="I921" s="116"/>
      <c r="J921" s="116"/>
      <c r="K921" s="116"/>
    </row>
    <row r="922" spans="1:11" ht="12.75" x14ac:dyDescent="0.2">
      <c r="A922" s="116"/>
      <c r="B922" s="116"/>
      <c r="C922" s="116"/>
      <c r="I922" s="116"/>
      <c r="J922" s="116"/>
      <c r="K922" s="116"/>
    </row>
    <row r="923" spans="1:11" ht="12.75" x14ac:dyDescent="0.2">
      <c r="A923" s="116"/>
      <c r="B923" s="116"/>
      <c r="C923" s="116"/>
      <c r="I923" s="116"/>
      <c r="J923" s="116"/>
      <c r="K923" s="116"/>
    </row>
    <row r="924" spans="1:11" ht="12.75" x14ac:dyDescent="0.2">
      <c r="A924" s="116"/>
      <c r="B924" s="116"/>
      <c r="C924" s="116"/>
      <c r="I924" s="116"/>
      <c r="J924" s="116"/>
      <c r="K924" s="116"/>
    </row>
    <row r="925" spans="1:11" ht="12.75" x14ac:dyDescent="0.2">
      <c r="A925" s="116"/>
      <c r="B925" s="116"/>
      <c r="C925" s="116"/>
      <c r="I925" s="116"/>
      <c r="J925" s="116"/>
      <c r="K925" s="116"/>
    </row>
    <row r="926" spans="1:11" ht="12.75" x14ac:dyDescent="0.2">
      <c r="A926" s="116"/>
      <c r="B926" s="116"/>
      <c r="C926" s="116"/>
      <c r="I926" s="116"/>
      <c r="J926" s="116"/>
      <c r="K926" s="116"/>
    </row>
    <row r="927" spans="1:11" ht="12.75" x14ac:dyDescent="0.2">
      <c r="A927" s="116"/>
      <c r="B927" s="116"/>
      <c r="C927" s="116"/>
      <c r="I927" s="116"/>
      <c r="J927" s="116"/>
      <c r="K927" s="116"/>
    </row>
    <row r="928" spans="1:11" ht="12.75" x14ac:dyDescent="0.2">
      <c r="A928" s="116"/>
      <c r="B928" s="116"/>
      <c r="C928" s="116"/>
      <c r="I928" s="116"/>
      <c r="J928" s="116"/>
      <c r="K928" s="116"/>
    </row>
    <row r="929" spans="1:11" ht="12.75" x14ac:dyDescent="0.2">
      <c r="A929" s="116"/>
      <c r="B929" s="116"/>
      <c r="C929" s="116"/>
      <c r="I929" s="116"/>
      <c r="J929" s="116"/>
      <c r="K929" s="116"/>
    </row>
    <row r="930" spans="1:11" ht="12.75" x14ac:dyDescent="0.2">
      <c r="A930" s="116"/>
      <c r="B930" s="116"/>
      <c r="C930" s="116"/>
      <c r="I930" s="116"/>
      <c r="J930" s="116"/>
      <c r="K930" s="116"/>
    </row>
    <row r="931" spans="1:11" ht="12.75" x14ac:dyDescent="0.2">
      <c r="A931" s="116"/>
      <c r="B931" s="116"/>
      <c r="C931" s="116"/>
      <c r="I931" s="116"/>
      <c r="J931" s="116"/>
      <c r="K931" s="116"/>
    </row>
    <row r="932" spans="1:11" ht="12.75" x14ac:dyDescent="0.2">
      <c r="A932" s="116"/>
      <c r="B932" s="116"/>
      <c r="C932" s="116"/>
      <c r="I932" s="116"/>
      <c r="J932" s="116"/>
      <c r="K932" s="116"/>
    </row>
    <row r="933" spans="1:11" ht="12.75" x14ac:dyDescent="0.2">
      <c r="A933" s="116"/>
      <c r="B933" s="116"/>
      <c r="C933" s="116"/>
      <c r="I933" s="116"/>
      <c r="J933" s="116"/>
      <c r="K933" s="116"/>
    </row>
    <row r="934" spans="1:11" ht="12.75" x14ac:dyDescent="0.2">
      <c r="A934" s="116"/>
      <c r="B934" s="116"/>
      <c r="C934" s="116"/>
      <c r="I934" s="116"/>
      <c r="J934" s="116"/>
      <c r="K934" s="116"/>
    </row>
    <row r="935" spans="1:11" ht="12.75" x14ac:dyDescent="0.2">
      <c r="A935" s="116"/>
      <c r="B935" s="116"/>
      <c r="C935" s="116"/>
      <c r="I935" s="116"/>
      <c r="J935" s="116"/>
      <c r="K935" s="116"/>
    </row>
    <row r="936" spans="1:11" ht="12.75" x14ac:dyDescent="0.2">
      <c r="A936" s="116"/>
      <c r="B936" s="116"/>
      <c r="C936" s="116"/>
      <c r="I936" s="116"/>
      <c r="J936" s="116"/>
      <c r="K936" s="116"/>
    </row>
    <row r="937" spans="1:11" ht="12.75" x14ac:dyDescent="0.2">
      <c r="A937" s="116"/>
      <c r="B937" s="116"/>
      <c r="C937" s="116"/>
      <c r="I937" s="116"/>
      <c r="J937" s="116"/>
      <c r="K937" s="116"/>
    </row>
    <row r="938" spans="1:11" ht="12.75" x14ac:dyDescent="0.2">
      <c r="A938" s="116"/>
      <c r="B938" s="116"/>
      <c r="C938" s="116"/>
      <c r="I938" s="116"/>
      <c r="J938" s="116"/>
      <c r="K938" s="116"/>
    </row>
    <row r="939" spans="1:11" ht="12.75" x14ac:dyDescent="0.2">
      <c r="A939" s="116"/>
      <c r="B939" s="116"/>
      <c r="C939" s="116"/>
      <c r="I939" s="116"/>
      <c r="J939" s="116"/>
      <c r="K939" s="116"/>
    </row>
    <row r="940" spans="1:11" ht="12.75" x14ac:dyDescent="0.2">
      <c r="A940" s="116"/>
      <c r="B940" s="116"/>
      <c r="C940" s="116"/>
      <c r="I940" s="116"/>
      <c r="J940" s="116"/>
      <c r="K940" s="116"/>
    </row>
    <row r="941" spans="1:11" ht="12.75" x14ac:dyDescent="0.2">
      <c r="A941" s="116"/>
      <c r="B941" s="116"/>
      <c r="C941" s="116"/>
      <c r="I941" s="116"/>
      <c r="J941" s="116"/>
      <c r="K941" s="116"/>
    </row>
    <row r="942" spans="1:11" ht="12.75" x14ac:dyDescent="0.2">
      <c r="A942" s="116"/>
      <c r="B942" s="116"/>
      <c r="C942" s="116"/>
      <c r="I942" s="116"/>
      <c r="J942" s="116"/>
      <c r="K942" s="116"/>
    </row>
    <row r="943" spans="1:11" ht="12.75" x14ac:dyDescent="0.2">
      <c r="A943" s="116"/>
      <c r="B943" s="116"/>
      <c r="C943" s="116"/>
      <c r="I943" s="116"/>
      <c r="J943" s="116"/>
      <c r="K943" s="116"/>
    </row>
    <row r="944" spans="1:11" ht="12.75" x14ac:dyDescent="0.2">
      <c r="A944" s="116"/>
      <c r="B944" s="116"/>
      <c r="C944" s="116"/>
      <c r="I944" s="116"/>
      <c r="J944" s="116"/>
      <c r="K944" s="116"/>
    </row>
    <row r="945" spans="1:11" ht="12.75" x14ac:dyDescent="0.2">
      <c r="A945" s="116"/>
      <c r="B945" s="116"/>
      <c r="C945" s="116"/>
      <c r="I945" s="116"/>
      <c r="J945" s="116"/>
      <c r="K945" s="116"/>
    </row>
    <row r="946" spans="1:11" ht="12.75" x14ac:dyDescent="0.2">
      <c r="A946" s="116"/>
      <c r="B946" s="116"/>
      <c r="C946" s="116"/>
      <c r="I946" s="116"/>
      <c r="J946" s="116"/>
      <c r="K946" s="116"/>
    </row>
    <row r="947" spans="1:11" ht="12.75" x14ac:dyDescent="0.2">
      <c r="A947" s="116"/>
      <c r="B947" s="116"/>
      <c r="C947" s="116"/>
      <c r="I947" s="116"/>
      <c r="J947" s="116"/>
      <c r="K947" s="116"/>
    </row>
    <row r="948" spans="1:11" ht="12.75" x14ac:dyDescent="0.2">
      <c r="A948" s="116"/>
      <c r="B948" s="116"/>
      <c r="C948" s="116"/>
      <c r="I948" s="116"/>
      <c r="J948" s="116"/>
      <c r="K948" s="116"/>
    </row>
    <row r="949" spans="1:11" ht="12.75" x14ac:dyDescent="0.2">
      <c r="A949" s="116"/>
      <c r="B949" s="116"/>
      <c r="C949" s="116"/>
      <c r="I949" s="116"/>
      <c r="J949" s="116"/>
      <c r="K949" s="116"/>
    </row>
    <row r="950" spans="1:11" ht="12.75" x14ac:dyDescent="0.2">
      <c r="A950" s="116"/>
      <c r="B950" s="116"/>
      <c r="C950" s="116"/>
      <c r="I950" s="116"/>
      <c r="J950" s="116"/>
      <c r="K950" s="116"/>
    </row>
    <row r="951" spans="1:11" ht="12.75" x14ac:dyDescent="0.2">
      <c r="A951" s="116"/>
      <c r="B951" s="116"/>
      <c r="C951" s="116"/>
      <c r="I951" s="116"/>
      <c r="J951" s="116"/>
      <c r="K951" s="116"/>
    </row>
    <row r="952" spans="1:11" ht="12.75" x14ac:dyDescent="0.2">
      <c r="A952" s="116"/>
      <c r="B952" s="116"/>
      <c r="C952" s="116"/>
      <c r="I952" s="116"/>
      <c r="J952" s="116"/>
      <c r="K952" s="116"/>
    </row>
    <row r="953" spans="1:11" ht="12.75" x14ac:dyDescent="0.2">
      <c r="A953" s="116"/>
      <c r="B953" s="116"/>
      <c r="C953" s="116"/>
      <c r="I953" s="116"/>
      <c r="J953" s="116"/>
      <c r="K953" s="116"/>
    </row>
    <row r="954" spans="1:11" ht="12.75" x14ac:dyDescent="0.2">
      <c r="A954" s="116"/>
      <c r="B954" s="116"/>
      <c r="C954" s="116"/>
      <c r="I954" s="116"/>
      <c r="J954" s="116"/>
      <c r="K954" s="116"/>
    </row>
    <row r="955" spans="1:11" ht="12.75" x14ac:dyDescent="0.2">
      <c r="A955" s="116"/>
      <c r="B955" s="116"/>
      <c r="C955" s="116"/>
      <c r="I955" s="116"/>
      <c r="J955" s="116"/>
      <c r="K955" s="116"/>
    </row>
    <row r="956" spans="1:11" ht="12.75" x14ac:dyDescent="0.2">
      <c r="A956" s="116"/>
      <c r="B956" s="116"/>
      <c r="C956" s="116"/>
      <c r="I956" s="116"/>
      <c r="J956" s="116"/>
      <c r="K956" s="116"/>
    </row>
    <row r="957" spans="1:11" ht="12.75" x14ac:dyDescent="0.2">
      <c r="A957" s="116"/>
      <c r="B957" s="116"/>
      <c r="C957" s="116"/>
      <c r="I957" s="116"/>
      <c r="J957" s="116"/>
      <c r="K957" s="116"/>
    </row>
    <row r="958" spans="1:11" ht="12.75" x14ac:dyDescent="0.2">
      <c r="A958" s="116"/>
      <c r="B958" s="116"/>
      <c r="C958" s="116"/>
      <c r="I958" s="116"/>
      <c r="J958" s="116"/>
      <c r="K958" s="116"/>
    </row>
    <row r="959" spans="1:11" ht="12.75" x14ac:dyDescent="0.2">
      <c r="A959" s="116"/>
      <c r="B959" s="116"/>
      <c r="C959" s="116"/>
      <c r="I959" s="116"/>
      <c r="J959" s="116"/>
      <c r="K959" s="116"/>
    </row>
    <row r="960" spans="1:11" ht="12.75" x14ac:dyDescent="0.2">
      <c r="A960" s="116"/>
      <c r="B960" s="116"/>
      <c r="C960" s="116"/>
      <c r="I960" s="116"/>
      <c r="J960" s="116"/>
      <c r="K960" s="116"/>
    </row>
    <row r="961" spans="1:11" ht="12.75" x14ac:dyDescent="0.2">
      <c r="A961" s="116"/>
      <c r="B961" s="116"/>
      <c r="C961" s="116"/>
      <c r="I961" s="116"/>
      <c r="J961" s="116"/>
      <c r="K961" s="116"/>
    </row>
    <row r="962" spans="1:11" ht="12.75" x14ac:dyDescent="0.2">
      <c r="A962" s="116"/>
      <c r="B962" s="116"/>
      <c r="C962" s="116"/>
      <c r="I962" s="116"/>
      <c r="J962" s="116"/>
      <c r="K962" s="116"/>
    </row>
    <row r="963" spans="1:11" ht="12.75" x14ac:dyDescent="0.2">
      <c r="A963" s="116"/>
      <c r="B963" s="116"/>
      <c r="C963" s="116"/>
      <c r="I963" s="116"/>
      <c r="J963" s="116"/>
      <c r="K963" s="116"/>
    </row>
    <row r="964" spans="1:11" ht="12.75" x14ac:dyDescent="0.2">
      <c r="A964" s="116"/>
      <c r="B964" s="116"/>
      <c r="C964" s="116"/>
      <c r="I964" s="116"/>
      <c r="J964" s="116"/>
      <c r="K964" s="116"/>
    </row>
    <row r="965" spans="1:11" ht="12.75" x14ac:dyDescent="0.2">
      <c r="A965" s="116"/>
      <c r="B965" s="116"/>
      <c r="C965" s="116"/>
      <c r="I965" s="116"/>
      <c r="J965" s="116"/>
      <c r="K965" s="116"/>
    </row>
    <row r="966" spans="1:11" ht="12.75" x14ac:dyDescent="0.2">
      <c r="A966" s="116"/>
      <c r="B966" s="116"/>
      <c r="C966" s="116"/>
      <c r="I966" s="116"/>
      <c r="J966" s="116"/>
      <c r="K966" s="116"/>
    </row>
    <row r="967" spans="1:11" ht="12.75" x14ac:dyDescent="0.2">
      <c r="A967" s="116"/>
      <c r="B967" s="116"/>
      <c r="C967" s="116"/>
      <c r="I967" s="116"/>
      <c r="J967" s="116"/>
      <c r="K967" s="116"/>
    </row>
    <row r="968" spans="1:11" ht="12.75" x14ac:dyDescent="0.2">
      <c r="A968" s="116"/>
      <c r="B968" s="116"/>
      <c r="C968" s="116"/>
      <c r="I968" s="116"/>
      <c r="J968" s="116"/>
      <c r="K968" s="116"/>
    </row>
    <row r="969" spans="1:11" ht="12.75" x14ac:dyDescent="0.2">
      <c r="A969" s="116"/>
      <c r="B969" s="116"/>
      <c r="C969" s="116"/>
      <c r="I969" s="116"/>
      <c r="J969" s="116"/>
      <c r="K969" s="116"/>
    </row>
    <row r="970" spans="1:11" ht="12.75" x14ac:dyDescent="0.2">
      <c r="A970" s="116"/>
      <c r="B970" s="116"/>
      <c r="C970" s="116"/>
      <c r="I970" s="116"/>
      <c r="J970" s="116"/>
      <c r="K970" s="116"/>
    </row>
    <row r="971" spans="1:11" ht="12.75" x14ac:dyDescent="0.2">
      <c r="A971" s="116"/>
      <c r="B971" s="116"/>
      <c r="C971" s="116"/>
      <c r="I971" s="116"/>
      <c r="J971" s="116"/>
      <c r="K971" s="116"/>
    </row>
    <row r="972" spans="1:11" ht="12.75" x14ac:dyDescent="0.2">
      <c r="A972" s="116"/>
      <c r="B972" s="116"/>
      <c r="C972" s="116"/>
      <c r="I972" s="116"/>
      <c r="J972" s="116"/>
      <c r="K972" s="116"/>
    </row>
    <row r="973" spans="1:11" ht="12.75" x14ac:dyDescent="0.2">
      <c r="A973" s="116"/>
      <c r="B973" s="116"/>
      <c r="C973" s="116"/>
      <c r="I973" s="116"/>
      <c r="J973" s="116"/>
      <c r="K973" s="116"/>
    </row>
    <row r="974" spans="1:11" ht="12.75" x14ac:dyDescent="0.2">
      <c r="A974" s="116"/>
      <c r="B974" s="116"/>
      <c r="C974" s="116"/>
      <c r="I974" s="116"/>
      <c r="J974" s="116"/>
      <c r="K974" s="116"/>
    </row>
    <row r="975" spans="1:11" ht="12.75" x14ac:dyDescent="0.2">
      <c r="A975" s="116"/>
      <c r="B975" s="116"/>
      <c r="C975" s="116"/>
      <c r="I975" s="116"/>
      <c r="J975" s="116"/>
      <c r="K975" s="116"/>
    </row>
    <row r="976" spans="1:11" ht="12.75" x14ac:dyDescent="0.2">
      <c r="A976" s="116"/>
      <c r="B976" s="116"/>
      <c r="C976" s="116"/>
      <c r="I976" s="116"/>
      <c r="J976" s="116"/>
      <c r="K976" s="116"/>
    </row>
    <row r="977" spans="1:11" ht="12.75" x14ac:dyDescent="0.2">
      <c r="A977" s="116"/>
      <c r="B977" s="116"/>
      <c r="C977" s="116"/>
      <c r="I977" s="116"/>
      <c r="J977" s="116"/>
      <c r="K977" s="116"/>
    </row>
    <row r="978" spans="1:11" ht="12.75" x14ac:dyDescent="0.2">
      <c r="A978" s="116"/>
      <c r="B978" s="116"/>
      <c r="C978" s="116"/>
      <c r="I978" s="116"/>
      <c r="J978" s="116"/>
      <c r="K978" s="116"/>
    </row>
    <row r="979" spans="1:11" ht="12.75" x14ac:dyDescent="0.2">
      <c r="A979" s="116"/>
      <c r="B979" s="116"/>
      <c r="C979" s="116"/>
      <c r="I979" s="116"/>
      <c r="J979" s="116"/>
      <c r="K979" s="116"/>
    </row>
    <row r="980" spans="1:11" ht="12.75" x14ac:dyDescent="0.2">
      <c r="A980" s="116"/>
      <c r="B980" s="116"/>
      <c r="C980" s="116"/>
      <c r="I980" s="116"/>
      <c r="J980" s="116"/>
      <c r="K980" s="116"/>
    </row>
    <row r="981" spans="1:11" ht="12.75" x14ac:dyDescent="0.2">
      <c r="A981" s="116"/>
      <c r="B981" s="116"/>
      <c r="C981" s="116"/>
      <c r="I981" s="116"/>
      <c r="J981" s="116"/>
      <c r="K981" s="116"/>
    </row>
    <row r="982" spans="1:11" ht="12.75" x14ac:dyDescent="0.2">
      <c r="A982" s="116"/>
      <c r="B982" s="116"/>
      <c r="C982" s="116"/>
      <c r="I982" s="116"/>
      <c r="J982" s="116"/>
      <c r="K982" s="116"/>
    </row>
    <row r="983" spans="1:11" ht="12.75" x14ac:dyDescent="0.2">
      <c r="A983" s="116"/>
      <c r="B983" s="116"/>
      <c r="C983" s="116"/>
      <c r="I983" s="116"/>
      <c r="J983" s="116"/>
      <c r="K983" s="116"/>
    </row>
    <row r="984" spans="1:11" ht="12.75" x14ac:dyDescent="0.2">
      <c r="A984" s="116"/>
      <c r="B984" s="116"/>
      <c r="C984" s="116"/>
      <c r="I984" s="116"/>
      <c r="J984" s="116"/>
      <c r="K984" s="116"/>
    </row>
    <row r="985" spans="1:11" ht="12.75" x14ac:dyDescent="0.2">
      <c r="A985" s="116"/>
      <c r="B985" s="116"/>
      <c r="C985" s="116"/>
      <c r="I985" s="116"/>
      <c r="J985" s="116"/>
      <c r="K985" s="116"/>
    </row>
    <row r="986" spans="1:11" ht="12.75" x14ac:dyDescent="0.2">
      <c r="A986" s="116"/>
      <c r="B986" s="116"/>
      <c r="C986" s="116"/>
      <c r="I986" s="116"/>
      <c r="J986" s="116"/>
      <c r="K986" s="116"/>
    </row>
    <row r="987" spans="1:11" ht="12.75" x14ac:dyDescent="0.2">
      <c r="A987" s="116"/>
      <c r="B987" s="116"/>
      <c r="C987" s="116"/>
      <c r="I987" s="116"/>
      <c r="J987" s="116"/>
      <c r="K987" s="116"/>
    </row>
    <row r="988" spans="1:11" ht="12.75" x14ac:dyDescent="0.2">
      <c r="A988" s="116"/>
      <c r="B988" s="116"/>
      <c r="C988" s="116"/>
      <c r="I988" s="116"/>
      <c r="J988" s="116"/>
      <c r="K988" s="116"/>
    </row>
    <row r="989" spans="1:11" ht="12.75" x14ac:dyDescent="0.2">
      <c r="A989" s="116"/>
      <c r="B989" s="116"/>
      <c r="C989" s="116"/>
      <c r="I989" s="116"/>
      <c r="J989" s="116"/>
      <c r="K989" s="116"/>
    </row>
    <row r="990" spans="1:11" ht="12.75" x14ac:dyDescent="0.2">
      <c r="A990" s="116"/>
      <c r="B990" s="116"/>
      <c r="C990" s="116"/>
      <c r="I990" s="116"/>
      <c r="J990" s="116"/>
      <c r="K990" s="116"/>
    </row>
    <row r="991" spans="1:11" ht="12.75" x14ac:dyDescent="0.2">
      <c r="A991" s="116"/>
      <c r="B991" s="116"/>
      <c r="C991" s="116"/>
      <c r="I991" s="116"/>
      <c r="J991" s="116"/>
      <c r="K991" s="116"/>
    </row>
    <row r="992" spans="1:11" ht="12.75" x14ac:dyDescent="0.2">
      <c r="A992" s="116"/>
      <c r="B992" s="116"/>
      <c r="C992" s="116"/>
      <c r="I992" s="116"/>
      <c r="J992" s="116"/>
      <c r="K992" s="116"/>
    </row>
    <row r="993" spans="1:11" ht="12.75" x14ac:dyDescent="0.2">
      <c r="A993" s="116"/>
      <c r="B993" s="116"/>
      <c r="C993" s="116"/>
      <c r="I993" s="116"/>
      <c r="J993" s="116"/>
      <c r="K993" s="116"/>
    </row>
    <row r="994" spans="1:11" ht="12.75" x14ac:dyDescent="0.2">
      <c r="A994" s="116"/>
      <c r="B994" s="116"/>
      <c r="C994" s="116"/>
      <c r="I994" s="116"/>
      <c r="J994" s="116"/>
      <c r="K994" s="116"/>
    </row>
    <row r="995" spans="1:11" ht="12.75" x14ac:dyDescent="0.2">
      <c r="A995" s="116"/>
      <c r="B995" s="116"/>
      <c r="C995" s="116"/>
      <c r="I995" s="116"/>
      <c r="J995" s="116"/>
      <c r="K995" s="116"/>
    </row>
    <row r="996" spans="1:11" ht="12.75" x14ac:dyDescent="0.2">
      <c r="A996" s="116"/>
      <c r="B996" s="116"/>
      <c r="C996" s="116"/>
      <c r="I996" s="116"/>
      <c r="J996" s="116"/>
      <c r="K996" s="116"/>
    </row>
    <row r="997" spans="1:11" ht="12.75" x14ac:dyDescent="0.2">
      <c r="A997" s="116"/>
      <c r="B997" s="116"/>
      <c r="C997" s="116"/>
      <c r="I997" s="116"/>
      <c r="J997" s="116"/>
      <c r="K997" s="116"/>
    </row>
    <row r="998" spans="1:11" ht="12.75" x14ac:dyDescent="0.2">
      <c r="A998" s="116"/>
      <c r="B998" s="116"/>
      <c r="C998" s="116"/>
      <c r="I998" s="116"/>
      <c r="J998" s="116"/>
      <c r="K998" s="116"/>
    </row>
  </sheetData>
  <mergeCells count="6">
    <mergeCell ref="A3:A24"/>
    <mergeCell ref="A25:A32"/>
    <mergeCell ref="A33:A64"/>
    <mergeCell ref="I3:I24"/>
    <mergeCell ref="I25:I32"/>
    <mergeCell ref="I33:I6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910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911</v>
      </c>
      <c r="C4" s="118">
        <v>2</v>
      </c>
      <c r="D4" s="20"/>
      <c r="E4" s="118">
        <v>3</v>
      </c>
      <c r="F4" s="20"/>
      <c r="G4" s="118">
        <v>1</v>
      </c>
      <c r="H4" s="20"/>
      <c r="I4" s="19"/>
      <c r="J4" s="20"/>
      <c r="K4" s="118">
        <v>2</v>
      </c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8</v>
      </c>
      <c r="BF4" s="20">
        <f t="shared" si="0"/>
        <v>0</v>
      </c>
    </row>
    <row r="5" spans="1:58" ht="12.75" x14ac:dyDescent="0.2">
      <c r="A5" s="139"/>
      <c r="B5" s="30" t="s">
        <v>912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0</v>
      </c>
      <c r="BF5" s="32">
        <f t="shared" si="1"/>
        <v>0</v>
      </c>
    </row>
    <row r="6" spans="1:58" ht="12.75" x14ac:dyDescent="0.2">
      <c r="A6" s="139"/>
      <c r="B6" s="30" t="s">
        <v>913</v>
      </c>
      <c r="C6" s="63">
        <v>1</v>
      </c>
      <c r="D6" s="32"/>
      <c r="E6" s="63">
        <v>1</v>
      </c>
      <c r="F6" s="32"/>
      <c r="G6" s="63">
        <v>1</v>
      </c>
      <c r="H6" s="32"/>
      <c r="I6" s="63">
        <v>4</v>
      </c>
      <c r="J6" s="32"/>
      <c r="K6" s="63">
        <v>1</v>
      </c>
      <c r="L6" s="32"/>
      <c r="M6" s="31"/>
      <c r="N6" s="64">
        <v>1</v>
      </c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8</v>
      </c>
      <c r="BF6" s="32">
        <f t="shared" si="2"/>
        <v>1</v>
      </c>
    </row>
    <row r="7" spans="1:58" ht="12.75" x14ac:dyDescent="0.2">
      <c r="A7" s="139"/>
      <c r="B7" s="30" t="s">
        <v>914</v>
      </c>
      <c r="C7" s="63">
        <v>37</v>
      </c>
      <c r="D7" s="32"/>
      <c r="E7" s="63">
        <v>8</v>
      </c>
      <c r="F7" s="32"/>
      <c r="G7" s="63">
        <v>22</v>
      </c>
      <c r="H7" s="32"/>
      <c r="I7" s="63">
        <v>12</v>
      </c>
      <c r="J7" s="32"/>
      <c r="K7" s="63">
        <v>19</v>
      </c>
      <c r="L7" s="32"/>
      <c r="M7" s="63">
        <v>30</v>
      </c>
      <c r="N7" s="32"/>
      <c r="O7" s="63">
        <v>33</v>
      </c>
      <c r="P7" s="32"/>
      <c r="Q7" s="63"/>
      <c r="R7" s="32"/>
      <c r="S7" s="63"/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161</v>
      </c>
      <c r="BF7" s="32">
        <f t="shared" si="3"/>
        <v>0</v>
      </c>
    </row>
    <row r="8" spans="1:58" ht="12.75" x14ac:dyDescent="0.2">
      <c r="A8" s="139"/>
      <c r="B8" s="30" t="s">
        <v>915</v>
      </c>
      <c r="C8" s="63">
        <v>20</v>
      </c>
      <c r="D8" s="64">
        <v>3</v>
      </c>
      <c r="E8" s="63">
        <v>5</v>
      </c>
      <c r="F8" s="32"/>
      <c r="G8" s="63">
        <v>15</v>
      </c>
      <c r="H8" s="32"/>
      <c r="I8" s="63">
        <v>2</v>
      </c>
      <c r="J8" s="32"/>
      <c r="K8" s="63">
        <v>5</v>
      </c>
      <c r="L8" s="64">
        <v>1</v>
      </c>
      <c r="M8" s="63"/>
      <c r="N8" s="32"/>
      <c r="O8" s="63">
        <v>8</v>
      </c>
      <c r="P8" s="32"/>
      <c r="Q8" s="63"/>
      <c r="R8" s="32"/>
      <c r="S8" s="63"/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55</v>
      </c>
      <c r="BF8" s="32">
        <f t="shared" si="4"/>
        <v>4</v>
      </c>
    </row>
    <row r="9" spans="1:58" ht="12.75" x14ac:dyDescent="0.2">
      <c r="A9" s="139"/>
      <c r="B9" s="30" t="s">
        <v>916</v>
      </c>
      <c r="C9" s="31"/>
      <c r="D9" s="32"/>
      <c r="E9" s="31"/>
      <c r="F9" s="32"/>
      <c r="G9" s="63">
        <v>9</v>
      </c>
      <c r="H9" s="32"/>
      <c r="I9" s="31"/>
      <c r="J9" s="32"/>
      <c r="K9" s="31"/>
      <c r="L9" s="64">
        <v>6</v>
      </c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9</v>
      </c>
      <c r="BF9" s="32">
        <f t="shared" si="5"/>
        <v>6</v>
      </c>
    </row>
    <row r="10" spans="1:58" ht="12.75" x14ac:dyDescent="0.2">
      <c r="A10" s="139"/>
      <c r="B10" s="30" t="s">
        <v>917</v>
      </c>
      <c r="C10" s="63">
        <v>10</v>
      </c>
      <c r="D10" s="32"/>
      <c r="E10" s="63">
        <v>6</v>
      </c>
      <c r="F10" s="32"/>
      <c r="G10" s="63"/>
      <c r="H10" s="32"/>
      <c r="I10" s="63">
        <v>3</v>
      </c>
      <c r="J10" s="32"/>
      <c r="K10" s="63"/>
      <c r="L10" s="32"/>
      <c r="M10" s="63"/>
      <c r="N10" s="32"/>
      <c r="O10" s="63">
        <v>2</v>
      </c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21</v>
      </c>
      <c r="BF10" s="32">
        <f t="shared" si="6"/>
        <v>0</v>
      </c>
    </row>
    <row r="11" spans="1:58" ht="12.75" x14ac:dyDescent="0.2">
      <c r="A11" s="139"/>
      <c r="B11" s="30" t="s">
        <v>918</v>
      </c>
      <c r="C11" s="31"/>
      <c r="D11" s="32"/>
      <c r="E11" s="63">
        <v>8</v>
      </c>
      <c r="F11" s="32"/>
      <c r="G11" s="63">
        <v>1</v>
      </c>
      <c r="H11" s="32"/>
      <c r="I11" s="63">
        <v>1</v>
      </c>
      <c r="J11" s="32"/>
      <c r="K11" s="31"/>
      <c r="L11" s="32"/>
      <c r="M11" s="63">
        <v>3</v>
      </c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13</v>
      </c>
      <c r="BF11" s="32">
        <f t="shared" si="7"/>
        <v>0</v>
      </c>
    </row>
    <row r="12" spans="1:58" ht="12.75" x14ac:dyDescent="0.2">
      <c r="A12" s="139"/>
      <c r="B12" s="30" t="s">
        <v>919</v>
      </c>
      <c r="C12" s="63">
        <v>2</v>
      </c>
      <c r="D12" s="32"/>
      <c r="E12" s="31"/>
      <c r="F12" s="32"/>
      <c r="G12" s="31"/>
      <c r="H12" s="32"/>
      <c r="I12" s="31"/>
      <c r="J12" s="32"/>
      <c r="K12" s="63">
        <v>3</v>
      </c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5</v>
      </c>
      <c r="BF12" s="32">
        <f t="shared" si="8"/>
        <v>0</v>
      </c>
    </row>
    <row r="13" spans="1:58" ht="12.75" x14ac:dyDescent="0.2">
      <c r="A13" s="139"/>
      <c r="B13" s="30" t="s">
        <v>920</v>
      </c>
      <c r="C13" s="63">
        <v>8</v>
      </c>
      <c r="D13" s="64">
        <v>32</v>
      </c>
      <c r="E13" s="31"/>
      <c r="F13" s="64">
        <v>26</v>
      </c>
      <c r="G13" s="31"/>
      <c r="H13" s="64">
        <v>26</v>
      </c>
      <c r="I13" s="63">
        <v>8</v>
      </c>
      <c r="J13" s="64">
        <v>35</v>
      </c>
      <c r="K13" s="63">
        <v>1</v>
      </c>
      <c r="L13" s="64">
        <v>2</v>
      </c>
      <c r="M13" s="63">
        <v>15</v>
      </c>
      <c r="N13" s="64">
        <v>20</v>
      </c>
      <c r="O13" s="63">
        <v>7</v>
      </c>
      <c r="P13" s="64">
        <v>32</v>
      </c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39</v>
      </c>
      <c r="BF13" s="32">
        <f t="shared" si="9"/>
        <v>173</v>
      </c>
    </row>
    <row r="14" spans="1:58" ht="12.75" x14ac:dyDescent="0.2">
      <c r="A14" s="139"/>
      <c r="B14" s="30" t="s">
        <v>921</v>
      </c>
      <c r="C14" s="63">
        <v>2</v>
      </c>
      <c r="D14" s="32"/>
      <c r="E14" s="63"/>
      <c r="F14" s="32"/>
      <c r="G14" s="63"/>
      <c r="H14" s="64">
        <v>1</v>
      </c>
      <c r="I14" s="63"/>
      <c r="J14" s="32"/>
      <c r="K14" s="63"/>
      <c r="L14" s="32"/>
      <c r="M14" s="63">
        <v>1</v>
      </c>
      <c r="N14" s="64">
        <v>1</v>
      </c>
      <c r="O14" s="63">
        <v>1</v>
      </c>
      <c r="P14" s="64">
        <v>1</v>
      </c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4</v>
      </c>
      <c r="BF14" s="32">
        <f t="shared" si="10"/>
        <v>3</v>
      </c>
    </row>
    <row r="15" spans="1:58" ht="12.75" x14ac:dyDescent="0.2">
      <c r="A15" s="139"/>
      <c r="B15" s="30" t="s">
        <v>922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923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0</v>
      </c>
    </row>
    <row r="17" spans="1:58" ht="12.75" x14ac:dyDescent="0.2">
      <c r="A17" s="139"/>
      <c r="B17" s="30" t="s">
        <v>924</v>
      </c>
      <c r="C17" s="63">
        <v>1</v>
      </c>
      <c r="D17" s="64">
        <v>2</v>
      </c>
      <c r="E17" s="63">
        <v>1</v>
      </c>
      <c r="F17" s="32"/>
      <c r="G17" s="31"/>
      <c r="H17" s="32"/>
      <c r="I17" s="31"/>
      <c r="J17" s="32"/>
      <c r="K17" s="31"/>
      <c r="L17" s="32"/>
      <c r="M17" s="63">
        <v>16</v>
      </c>
      <c r="N17" s="32"/>
      <c r="O17" s="63">
        <v>2</v>
      </c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20</v>
      </c>
      <c r="BF17" s="32">
        <f t="shared" si="13"/>
        <v>2</v>
      </c>
    </row>
    <row r="18" spans="1:58" ht="12.75" x14ac:dyDescent="0.2">
      <c r="A18" s="139"/>
      <c r="B18" s="30" t="s">
        <v>925</v>
      </c>
      <c r="C18" s="31"/>
      <c r="D18" s="32"/>
      <c r="E18" s="31"/>
      <c r="F18" s="32"/>
      <c r="G18" s="31"/>
      <c r="H18" s="64">
        <v>1</v>
      </c>
      <c r="I18" s="31"/>
      <c r="J18" s="32"/>
      <c r="K18" s="31"/>
      <c r="L18" s="32"/>
      <c r="M18" s="31"/>
      <c r="N18" s="32"/>
      <c r="O18" s="31"/>
      <c r="P18" s="64">
        <v>1</v>
      </c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2</v>
      </c>
    </row>
    <row r="19" spans="1:58" ht="12.75" x14ac:dyDescent="0.2">
      <c r="A19" s="139"/>
      <c r="B19" s="30" t="s">
        <v>926</v>
      </c>
      <c r="C19" s="63">
        <v>1</v>
      </c>
      <c r="D19" s="32"/>
      <c r="E19" s="31"/>
      <c r="F19" s="32"/>
      <c r="G19" s="31"/>
      <c r="H19" s="32"/>
      <c r="I19" s="31"/>
      <c r="J19" s="32"/>
      <c r="K19" s="63">
        <v>3</v>
      </c>
      <c r="L19" s="32"/>
      <c r="M19" s="31"/>
      <c r="N19" s="32"/>
      <c r="O19" s="63">
        <v>2</v>
      </c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6</v>
      </c>
      <c r="BF19" s="32">
        <f t="shared" si="15"/>
        <v>0</v>
      </c>
    </row>
    <row r="20" spans="1:58" ht="12.75" x14ac:dyDescent="0.2">
      <c r="A20" s="139"/>
      <c r="B20" s="30" t="s">
        <v>927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0</v>
      </c>
      <c r="BF20" s="32">
        <f t="shared" si="16"/>
        <v>0</v>
      </c>
    </row>
    <row r="21" spans="1:58" ht="12.75" x14ac:dyDescent="0.2">
      <c r="A21" s="139"/>
      <c r="B21" s="30" t="s">
        <v>928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929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63">
        <v>3</v>
      </c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3</v>
      </c>
      <c r="BF22" s="32">
        <f t="shared" si="18"/>
        <v>0</v>
      </c>
    </row>
    <row r="23" spans="1:58" ht="12.75" x14ac:dyDescent="0.2">
      <c r="A23" s="139"/>
      <c r="B23" s="30" t="s">
        <v>930</v>
      </c>
      <c r="C23" s="63"/>
      <c r="D23" s="32"/>
      <c r="E23" s="63"/>
      <c r="F23" s="32"/>
      <c r="G23" s="63"/>
      <c r="H23" s="32"/>
      <c r="I23" s="63"/>
      <c r="J23" s="32"/>
      <c r="K23" s="63"/>
      <c r="L23" s="64">
        <v>1</v>
      </c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0</v>
      </c>
      <c r="BF23" s="32">
        <f t="shared" si="19"/>
        <v>1</v>
      </c>
    </row>
    <row r="24" spans="1:58" ht="12.75" x14ac:dyDescent="0.2">
      <c r="A24" s="139"/>
      <c r="B24" s="30" t="s">
        <v>931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0</v>
      </c>
      <c r="BF24" s="32">
        <f t="shared" si="20"/>
        <v>0</v>
      </c>
    </row>
    <row r="25" spans="1:58" ht="12.75" x14ac:dyDescent="0.2">
      <c r="A25" s="140"/>
      <c r="B25" s="45" t="s">
        <v>932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933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934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935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936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937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938</v>
      </c>
      <c r="C31" s="31"/>
      <c r="D31" s="32"/>
      <c r="E31" s="63">
        <v>1</v>
      </c>
      <c r="F31" s="32"/>
      <c r="G31" s="31"/>
      <c r="H31" s="32"/>
      <c r="I31" s="63">
        <v>2</v>
      </c>
      <c r="J31" s="32"/>
      <c r="K31" s="31"/>
      <c r="L31" s="32"/>
      <c r="M31" s="63">
        <v>1</v>
      </c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4</v>
      </c>
      <c r="BF31" s="32">
        <f t="shared" si="27"/>
        <v>0</v>
      </c>
    </row>
    <row r="32" spans="1:58" ht="12.75" x14ac:dyDescent="0.2">
      <c r="A32" s="139"/>
      <c r="B32" s="30" t="s">
        <v>939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940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941</v>
      </c>
      <c r="C34" s="73">
        <v>1</v>
      </c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E43" si="30">SUM(C34,E34,G34,I34,K34,M34,O34,Q34,S34,U34,W34,Y34,AA34,AC34,AE34,AG34,AI34,AK34,AM34,AO34,AQ34,AS34,AU34,AW34,AY34,BA34,BC34)</f>
        <v>1</v>
      </c>
      <c r="BF34" s="74">
        <v>0</v>
      </c>
    </row>
    <row r="35" spans="1:58" ht="12.75" x14ac:dyDescent="0.2">
      <c r="A35" s="139"/>
      <c r="B35" s="30" t="s">
        <v>942</v>
      </c>
      <c r="C35" s="63">
        <v>2</v>
      </c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si="30"/>
        <v>2</v>
      </c>
      <c r="BF35" s="32">
        <f t="shared" ref="BF35:BF43" si="31">SUM(D35,F35,H35,J35,L35,N35,P35,R35,T35,V35,X35,Z35,AB35,AD35,AF35,AH35,AJ35,AL35,AN35,AP35,AR35,AT35,AV35,AX35,AZ35,BB35,BD35)</f>
        <v>0</v>
      </c>
    </row>
    <row r="36" spans="1:58" ht="12.75" x14ac:dyDescent="0.2">
      <c r="A36" s="139"/>
      <c r="B36" s="30" t="s">
        <v>943</v>
      </c>
      <c r="C36" s="31"/>
      <c r="D36" s="32"/>
      <c r="E36" s="31"/>
      <c r="F36" s="32"/>
      <c r="G36" s="63">
        <v>1</v>
      </c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si="30"/>
        <v>1</v>
      </c>
      <c r="BF36" s="32">
        <f t="shared" si="31"/>
        <v>0</v>
      </c>
    </row>
    <row r="37" spans="1:58" ht="12.75" x14ac:dyDescent="0.2">
      <c r="A37" s="139"/>
      <c r="B37" s="30" t="s">
        <v>944</v>
      </c>
      <c r="C37" s="31"/>
      <c r="D37" s="32"/>
      <c r="E37" s="31"/>
      <c r="F37" s="32"/>
      <c r="G37" s="31"/>
      <c r="H37" s="32"/>
      <c r="I37" s="31"/>
      <c r="J37" s="32"/>
      <c r="K37" s="63">
        <v>2</v>
      </c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si="30"/>
        <v>2</v>
      </c>
      <c r="BF37" s="32">
        <f t="shared" si="31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si="30"/>
        <v>0</v>
      </c>
      <c r="BF38" s="32">
        <f t="shared" si="31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si="30"/>
        <v>0</v>
      </c>
      <c r="BF39" s="32">
        <f t="shared" si="31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si="30"/>
        <v>0</v>
      </c>
      <c r="BF40" s="32">
        <f t="shared" si="31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si="30"/>
        <v>0</v>
      </c>
      <c r="BF41" s="32">
        <f t="shared" si="31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si="30"/>
        <v>0</v>
      </c>
      <c r="BF42" s="32">
        <f t="shared" si="31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si="30"/>
        <v>0</v>
      </c>
      <c r="BF43" s="32">
        <f t="shared" si="31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945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946</v>
      </c>
      <c r="C4" s="118">
        <v>4</v>
      </c>
      <c r="D4" s="119"/>
      <c r="E4" s="19"/>
      <c r="F4" s="20"/>
      <c r="G4" s="19"/>
      <c r="H4" s="20"/>
      <c r="I4" s="19"/>
      <c r="J4" s="20"/>
      <c r="K4" s="118">
        <v>1</v>
      </c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5</v>
      </c>
      <c r="BF4" s="20">
        <f t="shared" si="0"/>
        <v>0</v>
      </c>
    </row>
    <row r="5" spans="1:58" ht="12.75" x14ac:dyDescent="0.2">
      <c r="A5" s="139"/>
      <c r="B5" s="30" t="s">
        <v>947</v>
      </c>
      <c r="C5" s="63">
        <v>3</v>
      </c>
      <c r="D5" s="64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63">
        <v>3</v>
      </c>
      <c r="V5" s="64">
        <v>1</v>
      </c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6</v>
      </c>
      <c r="BF5" s="32">
        <f t="shared" si="1"/>
        <v>1</v>
      </c>
    </row>
    <row r="6" spans="1:58" ht="12.75" x14ac:dyDescent="0.2">
      <c r="A6" s="139"/>
      <c r="B6" s="30" t="s">
        <v>948</v>
      </c>
      <c r="C6" s="63">
        <v>17</v>
      </c>
      <c r="D6" s="64"/>
      <c r="E6" s="63">
        <v>3</v>
      </c>
      <c r="F6" s="64">
        <v>1</v>
      </c>
      <c r="G6" s="63">
        <v>7</v>
      </c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27</v>
      </c>
      <c r="BF6" s="32">
        <f t="shared" si="2"/>
        <v>1</v>
      </c>
    </row>
    <row r="7" spans="1:58" ht="12.75" x14ac:dyDescent="0.2">
      <c r="A7" s="139"/>
      <c r="B7" s="30" t="s">
        <v>949</v>
      </c>
      <c r="C7" s="63">
        <v>25</v>
      </c>
      <c r="D7" s="64"/>
      <c r="E7" s="63">
        <v>28</v>
      </c>
      <c r="F7" s="32"/>
      <c r="G7" s="63">
        <v>27</v>
      </c>
      <c r="H7" s="32"/>
      <c r="I7" s="63">
        <v>65</v>
      </c>
      <c r="J7" s="32"/>
      <c r="K7" s="63">
        <v>34</v>
      </c>
      <c r="L7" s="32"/>
      <c r="M7" s="63">
        <v>40</v>
      </c>
      <c r="N7" s="32"/>
      <c r="O7" s="63">
        <v>71</v>
      </c>
      <c r="P7" s="32"/>
      <c r="Q7" s="63">
        <v>48</v>
      </c>
      <c r="R7" s="32"/>
      <c r="S7" s="63">
        <v>23</v>
      </c>
      <c r="T7" s="32"/>
      <c r="U7" s="63">
        <v>41</v>
      </c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402</v>
      </c>
      <c r="BF7" s="32">
        <f t="shared" si="3"/>
        <v>0</v>
      </c>
    </row>
    <row r="8" spans="1:58" ht="12.75" x14ac:dyDescent="0.2">
      <c r="A8" s="139"/>
      <c r="B8" s="30" t="s">
        <v>950</v>
      </c>
      <c r="C8" s="63">
        <v>5</v>
      </c>
      <c r="D8" s="64"/>
      <c r="E8" s="63">
        <v>22</v>
      </c>
      <c r="F8" s="32"/>
      <c r="G8" s="63">
        <v>6</v>
      </c>
      <c r="H8" s="32"/>
      <c r="I8" s="63">
        <v>4</v>
      </c>
      <c r="J8" s="32"/>
      <c r="K8" s="63">
        <v>5</v>
      </c>
      <c r="L8" s="32"/>
      <c r="M8" s="63">
        <v>7</v>
      </c>
      <c r="N8" s="64">
        <v>1</v>
      </c>
      <c r="O8" s="63">
        <v>13</v>
      </c>
      <c r="P8" s="32"/>
      <c r="Q8" s="63">
        <v>2</v>
      </c>
      <c r="R8" s="32"/>
      <c r="S8" s="63">
        <v>7</v>
      </c>
      <c r="T8" s="32"/>
      <c r="U8" s="63">
        <v>16</v>
      </c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87</v>
      </c>
      <c r="BF8" s="32">
        <f t="shared" si="4"/>
        <v>1</v>
      </c>
    </row>
    <row r="9" spans="1:58" ht="12.75" x14ac:dyDescent="0.2">
      <c r="A9" s="139"/>
      <c r="B9" s="30" t="s">
        <v>951</v>
      </c>
      <c r="C9" s="63">
        <v>4</v>
      </c>
      <c r="D9" s="64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4</v>
      </c>
      <c r="BF9" s="32">
        <f t="shared" si="5"/>
        <v>0</v>
      </c>
    </row>
    <row r="10" spans="1:58" ht="12.75" x14ac:dyDescent="0.2">
      <c r="A10" s="139"/>
      <c r="B10" s="30" t="s">
        <v>952</v>
      </c>
      <c r="C10" s="63"/>
      <c r="D10" s="32"/>
      <c r="E10" s="63">
        <v>1</v>
      </c>
      <c r="F10" s="32"/>
      <c r="G10" s="63"/>
      <c r="H10" s="32"/>
      <c r="I10" s="63"/>
      <c r="J10" s="32"/>
      <c r="K10" s="63">
        <v>6</v>
      </c>
      <c r="L10" s="32"/>
      <c r="M10" s="63"/>
      <c r="N10" s="32"/>
      <c r="O10" s="63">
        <v>1</v>
      </c>
      <c r="P10" s="32"/>
      <c r="Q10" s="63">
        <v>8</v>
      </c>
      <c r="R10" s="32"/>
      <c r="S10" s="63">
        <v>2</v>
      </c>
      <c r="T10" s="32"/>
      <c r="U10" s="63">
        <v>20</v>
      </c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38</v>
      </c>
      <c r="BF10" s="32">
        <f t="shared" si="6"/>
        <v>0</v>
      </c>
    </row>
    <row r="11" spans="1:58" ht="12.75" x14ac:dyDescent="0.2">
      <c r="A11" s="139"/>
      <c r="B11" s="30" t="s">
        <v>953</v>
      </c>
      <c r="C11" s="31"/>
      <c r="D11" s="32"/>
      <c r="E11" s="63">
        <v>1</v>
      </c>
      <c r="F11" s="32"/>
      <c r="G11" s="63">
        <v>18</v>
      </c>
      <c r="H11" s="32"/>
      <c r="I11" s="63">
        <v>1</v>
      </c>
      <c r="J11" s="32"/>
      <c r="K11" s="31"/>
      <c r="L11" s="32"/>
      <c r="M11" s="63">
        <v>1</v>
      </c>
      <c r="N11" s="32"/>
      <c r="O11" s="31"/>
      <c r="P11" s="32"/>
      <c r="Q11" s="63">
        <v>2</v>
      </c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23</v>
      </c>
      <c r="BF11" s="32">
        <f t="shared" si="7"/>
        <v>0</v>
      </c>
    </row>
    <row r="12" spans="1:58" ht="12.75" x14ac:dyDescent="0.2">
      <c r="A12" s="139"/>
      <c r="B12" s="30" t="s">
        <v>954</v>
      </c>
      <c r="C12" s="63">
        <v>3</v>
      </c>
      <c r="D12" s="64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64">
        <v>6</v>
      </c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3</v>
      </c>
      <c r="BF12" s="32">
        <f t="shared" si="8"/>
        <v>6</v>
      </c>
    </row>
    <row r="13" spans="1:58" ht="12.75" x14ac:dyDescent="0.2">
      <c r="A13" s="139"/>
      <c r="B13" s="30" t="s">
        <v>955</v>
      </c>
      <c r="C13" s="31"/>
      <c r="D13" s="32"/>
      <c r="E13" s="63">
        <v>18</v>
      </c>
      <c r="F13" s="64">
        <v>8</v>
      </c>
      <c r="G13" s="63">
        <v>12</v>
      </c>
      <c r="H13" s="64">
        <v>7</v>
      </c>
      <c r="I13" s="31"/>
      <c r="J13" s="64">
        <v>5</v>
      </c>
      <c r="K13" s="63">
        <v>8</v>
      </c>
      <c r="L13" s="64">
        <v>15</v>
      </c>
      <c r="M13" s="63">
        <v>3</v>
      </c>
      <c r="N13" s="64">
        <v>7</v>
      </c>
      <c r="O13" s="63">
        <v>12</v>
      </c>
      <c r="P13" s="32"/>
      <c r="Q13" s="63">
        <v>3</v>
      </c>
      <c r="R13" s="64">
        <v>6</v>
      </c>
      <c r="S13" s="31"/>
      <c r="T13" s="32"/>
      <c r="U13" s="63">
        <v>6</v>
      </c>
      <c r="V13" s="64">
        <v>3</v>
      </c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62</v>
      </c>
      <c r="BF13" s="32">
        <f t="shared" si="9"/>
        <v>51</v>
      </c>
    </row>
    <row r="14" spans="1:58" ht="12.75" x14ac:dyDescent="0.2">
      <c r="A14" s="139"/>
      <c r="B14" s="30" t="s">
        <v>956</v>
      </c>
      <c r="C14" s="63"/>
      <c r="D14" s="32"/>
      <c r="E14" s="63">
        <v>3</v>
      </c>
      <c r="F14" s="32"/>
      <c r="G14" s="63">
        <v>13</v>
      </c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/>
      <c r="V14" s="64">
        <v>1</v>
      </c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16</v>
      </c>
      <c r="BF14" s="32">
        <f t="shared" si="10"/>
        <v>1</v>
      </c>
    </row>
    <row r="15" spans="1:58" ht="12.75" x14ac:dyDescent="0.2">
      <c r="A15" s="139"/>
      <c r="B15" s="30" t="s">
        <v>957</v>
      </c>
      <c r="C15" s="31"/>
      <c r="D15" s="32"/>
      <c r="E15" s="63">
        <v>1</v>
      </c>
      <c r="F15" s="32"/>
      <c r="G15" s="63">
        <v>2</v>
      </c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3</v>
      </c>
      <c r="BF15" s="32">
        <f t="shared" si="11"/>
        <v>0</v>
      </c>
    </row>
    <row r="16" spans="1:58" ht="12.75" x14ac:dyDescent="0.2">
      <c r="A16" s="139"/>
      <c r="B16" s="30" t="s">
        <v>958</v>
      </c>
      <c r="C16" s="31"/>
      <c r="D16" s="32"/>
      <c r="E16" s="31"/>
      <c r="F16" s="32"/>
      <c r="G16" s="31"/>
      <c r="H16" s="64">
        <v>1</v>
      </c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63">
        <v>1</v>
      </c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1</v>
      </c>
      <c r="BF16" s="32">
        <f t="shared" si="12"/>
        <v>1</v>
      </c>
    </row>
    <row r="17" spans="1:58" ht="12.75" x14ac:dyDescent="0.2">
      <c r="A17" s="139"/>
      <c r="B17" s="30" t="s">
        <v>959</v>
      </c>
      <c r="C17" s="31"/>
      <c r="D17" s="32"/>
      <c r="E17" s="63">
        <v>4</v>
      </c>
      <c r="F17" s="32"/>
      <c r="G17" s="63">
        <v>2</v>
      </c>
      <c r="H17" s="32"/>
      <c r="I17" s="31"/>
      <c r="J17" s="32"/>
      <c r="K17" s="31"/>
      <c r="L17" s="32"/>
      <c r="M17" s="31"/>
      <c r="N17" s="32"/>
      <c r="O17" s="63">
        <v>1</v>
      </c>
      <c r="P17" s="32"/>
      <c r="Q17" s="31"/>
      <c r="R17" s="32"/>
      <c r="S17" s="31"/>
      <c r="T17" s="64">
        <v>1</v>
      </c>
      <c r="U17" s="63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7</v>
      </c>
      <c r="BF17" s="32">
        <f t="shared" si="13"/>
        <v>1</v>
      </c>
    </row>
    <row r="18" spans="1:58" ht="12.75" x14ac:dyDescent="0.2">
      <c r="A18" s="139"/>
      <c r="B18" s="30" t="s">
        <v>960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961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962</v>
      </c>
      <c r="C20" s="31"/>
      <c r="D20" s="32"/>
      <c r="E20" s="63">
        <v>1</v>
      </c>
      <c r="F20" s="32"/>
      <c r="G20" s="63">
        <v>2</v>
      </c>
      <c r="H20" s="64">
        <v>1</v>
      </c>
      <c r="I20" s="31"/>
      <c r="J20" s="64">
        <v>2</v>
      </c>
      <c r="K20" s="63">
        <v>1</v>
      </c>
      <c r="L20" s="32"/>
      <c r="M20" s="31"/>
      <c r="N20" s="32"/>
      <c r="O20" s="63">
        <v>6</v>
      </c>
      <c r="P20" s="64">
        <v>1</v>
      </c>
      <c r="Q20" s="63">
        <v>3</v>
      </c>
      <c r="R20" s="32"/>
      <c r="S20" s="63">
        <v>3</v>
      </c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16</v>
      </c>
      <c r="BF20" s="32">
        <f t="shared" si="16"/>
        <v>4</v>
      </c>
    </row>
    <row r="21" spans="1:58" ht="12.75" x14ac:dyDescent="0.2">
      <c r="A21" s="139"/>
      <c r="B21" s="30" t="s">
        <v>963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63">
        <v>1</v>
      </c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1</v>
      </c>
      <c r="BF21" s="32">
        <f t="shared" si="17"/>
        <v>0</v>
      </c>
    </row>
    <row r="22" spans="1:58" ht="12.75" x14ac:dyDescent="0.2">
      <c r="A22" s="139"/>
      <c r="B22" s="30" t="s">
        <v>964</v>
      </c>
      <c r="C22" s="63">
        <v>34</v>
      </c>
      <c r="D22" s="64"/>
      <c r="E22" s="63">
        <v>6</v>
      </c>
      <c r="F22" s="32"/>
      <c r="G22" s="63">
        <v>1</v>
      </c>
      <c r="H22" s="32"/>
      <c r="I22" s="63">
        <v>25</v>
      </c>
      <c r="J22" s="32"/>
      <c r="K22" s="63">
        <v>30</v>
      </c>
      <c r="L22" s="32"/>
      <c r="M22" s="63">
        <v>38</v>
      </c>
      <c r="N22" s="32"/>
      <c r="O22" s="63">
        <v>22</v>
      </c>
      <c r="P22" s="32"/>
      <c r="Q22" s="63">
        <v>28</v>
      </c>
      <c r="R22" s="32"/>
      <c r="S22" s="63">
        <v>45</v>
      </c>
      <c r="T22" s="32"/>
      <c r="U22" s="63">
        <v>6</v>
      </c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235</v>
      </c>
      <c r="BF22" s="32">
        <f t="shared" si="18"/>
        <v>0</v>
      </c>
    </row>
    <row r="23" spans="1:58" ht="12.75" x14ac:dyDescent="0.2">
      <c r="A23" s="139"/>
      <c r="B23" s="30" t="s">
        <v>965</v>
      </c>
      <c r="C23" s="63"/>
      <c r="D23" s="32"/>
      <c r="E23" s="63">
        <v>2</v>
      </c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2</v>
      </c>
      <c r="BF23" s="32">
        <f t="shared" si="19"/>
        <v>0</v>
      </c>
    </row>
    <row r="24" spans="1:58" ht="12.75" x14ac:dyDescent="0.2">
      <c r="A24" s="139"/>
      <c r="B24" s="30" t="s">
        <v>966</v>
      </c>
      <c r="C24" s="63">
        <v>15</v>
      </c>
      <c r="D24" s="64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15</v>
      </c>
      <c r="BF24" s="32">
        <f t="shared" si="20"/>
        <v>0</v>
      </c>
    </row>
    <row r="25" spans="1:58" ht="12.75" x14ac:dyDescent="0.2">
      <c r="A25" s="140"/>
      <c r="B25" s="45" t="s">
        <v>967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968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969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970</v>
      </c>
      <c r="C28" s="63">
        <v>4</v>
      </c>
      <c r="D28" s="64"/>
      <c r="E28" s="31"/>
      <c r="F28" s="32"/>
      <c r="G28" s="63">
        <v>1</v>
      </c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5</v>
      </c>
      <c r="BF28" s="32">
        <f t="shared" si="24"/>
        <v>0</v>
      </c>
    </row>
    <row r="29" spans="1:58" ht="12.75" x14ac:dyDescent="0.2">
      <c r="A29" s="139"/>
      <c r="B29" s="30" t="s">
        <v>971</v>
      </c>
      <c r="C29" s="63">
        <v>1</v>
      </c>
      <c r="D29" s="64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1</v>
      </c>
      <c r="BF29" s="32">
        <f t="shared" si="25"/>
        <v>0</v>
      </c>
    </row>
    <row r="30" spans="1:58" ht="12.75" x14ac:dyDescent="0.2">
      <c r="A30" s="139"/>
      <c r="B30" s="30" t="s">
        <v>972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973</v>
      </c>
      <c r="C31" s="63">
        <v>4</v>
      </c>
      <c r="D31" s="64"/>
      <c r="E31" s="63">
        <v>1</v>
      </c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5</v>
      </c>
      <c r="BF31" s="32">
        <f t="shared" si="27"/>
        <v>0</v>
      </c>
    </row>
    <row r="32" spans="1:58" ht="12.75" x14ac:dyDescent="0.2">
      <c r="A32" s="139"/>
      <c r="B32" s="30" t="s">
        <v>974</v>
      </c>
      <c r="C32" s="63">
        <v>12</v>
      </c>
      <c r="D32" s="64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12</v>
      </c>
      <c r="BF32" s="32">
        <f t="shared" si="28"/>
        <v>0</v>
      </c>
    </row>
    <row r="33" spans="1:58" ht="20.25" customHeight="1" x14ac:dyDescent="0.2">
      <c r="A33" s="140"/>
      <c r="B33" s="45" t="s">
        <v>975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976</v>
      </c>
      <c r="C34" s="73">
        <v>2</v>
      </c>
      <c r="D34" s="74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2</v>
      </c>
      <c r="BF34" s="56">
        <f t="shared" si="30"/>
        <v>0</v>
      </c>
    </row>
    <row r="35" spans="1:58" ht="12.75" x14ac:dyDescent="0.2">
      <c r="A35" s="139"/>
      <c r="B35" s="30" t="s">
        <v>349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0</v>
      </c>
      <c r="BF35" s="32">
        <f t="shared" si="31"/>
        <v>0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977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978</v>
      </c>
      <c r="C4" s="118">
        <v>1</v>
      </c>
      <c r="D4" s="20"/>
      <c r="E4" s="19"/>
      <c r="F4" s="20"/>
      <c r="G4" s="19"/>
      <c r="H4" s="20"/>
      <c r="I4" s="19"/>
      <c r="J4" s="20"/>
      <c r="K4" s="19"/>
      <c r="L4" s="20"/>
      <c r="M4" s="118">
        <v>2</v>
      </c>
      <c r="N4" s="20"/>
      <c r="O4" s="118">
        <v>1</v>
      </c>
      <c r="P4" s="20"/>
      <c r="Q4" s="118">
        <v>2</v>
      </c>
      <c r="R4" s="20"/>
      <c r="S4" s="19"/>
      <c r="T4" s="20"/>
      <c r="U4" s="118">
        <v>1</v>
      </c>
      <c r="V4" s="20"/>
      <c r="W4" s="118">
        <v>2</v>
      </c>
      <c r="X4" s="20"/>
      <c r="Y4" s="118">
        <v>2</v>
      </c>
      <c r="Z4" s="20"/>
      <c r="AA4" s="118">
        <v>3</v>
      </c>
      <c r="AB4" s="20"/>
      <c r="AC4" s="118">
        <v>3</v>
      </c>
      <c r="AD4" s="20"/>
      <c r="AE4" s="118">
        <v>1</v>
      </c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18</v>
      </c>
      <c r="BF4" s="20">
        <f t="shared" si="0"/>
        <v>0</v>
      </c>
    </row>
    <row r="5" spans="1:58" ht="12.75" x14ac:dyDescent="0.2">
      <c r="A5" s="139"/>
      <c r="B5" s="30" t="s">
        <v>979</v>
      </c>
      <c r="C5" s="63">
        <v>3</v>
      </c>
      <c r="D5" s="32"/>
      <c r="E5" s="31"/>
      <c r="F5" s="32"/>
      <c r="G5" s="63">
        <v>2</v>
      </c>
      <c r="H5" s="32"/>
      <c r="I5" s="63">
        <v>2</v>
      </c>
      <c r="J5" s="32"/>
      <c r="K5" s="31"/>
      <c r="L5" s="32"/>
      <c r="M5" s="63">
        <v>3</v>
      </c>
      <c r="N5" s="32"/>
      <c r="O5" s="63">
        <v>1</v>
      </c>
      <c r="P5" s="32"/>
      <c r="Q5" s="63">
        <v>3</v>
      </c>
      <c r="R5" s="32"/>
      <c r="S5" s="63">
        <v>2</v>
      </c>
      <c r="T5" s="32"/>
      <c r="U5" s="31"/>
      <c r="V5" s="32"/>
      <c r="W5" s="31"/>
      <c r="X5" s="32"/>
      <c r="Y5" s="31"/>
      <c r="Z5" s="32"/>
      <c r="AA5" s="63">
        <v>4</v>
      </c>
      <c r="AB5" s="32"/>
      <c r="AC5" s="63">
        <v>2</v>
      </c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22</v>
      </c>
      <c r="BF5" s="32">
        <f t="shared" si="1"/>
        <v>0</v>
      </c>
    </row>
    <row r="6" spans="1:58" ht="12.75" x14ac:dyDescent="0.2">
      <c r="A6" s="139"/>
      <c r="B6" s="30" t="s">
        <v>980</v>
      </c>
      <c r="C6" s="63">
        <v>4</v>
      </c>
      <c r="D6" s="32"/>
      <c r="E6" s="63">
        <v>6</v>
      </c>
      <c r="F6" s="32"/>
      <c r="G6" s="63">
        <v>3</v>
      </c>
      <c r="H6" s="32"/>
      <c r="I6" s="63">
        <v>1</v>
      </c>
      <c r="J6" s="32"/>
      <c r="K6" s="31"/>
      <c r="L6" s="64">
        <v>1</v>
      </c>
      <c r="M6" s="63">
        <v>1</v>
      </c>
      <c r="N6" s="64">
        <v>1</v>
      </c>
      <c r="O6" s="63">
        <v>1</v>
      </c>
      <c r="P6" s="64">
        <v>3</v>
      </c>
      <c r="Q6" s="63">
        <v>2</v>
      </c>
      <c r="R6" s="64">
        <v>2</v>
      </c>
      <c r="S6" s="63">
        <v>2</v>
      </c>
      <c r="T6" s="32"/>
      <c r="U6" s="63">
        <v>4</v>
      </c>
      <c r="V6" s="32"/>
      <c r="W6" s="63">
        <v>3</v>
      </c>
      <c r="X6" s="32"/>
      <c r="Y6" s="63">
        <v>5</v>
      </c>
      <c r="Z6" s="32"/>
      <c r="AA6" s="63">
        <v>8</v>
      </c>
      <c r="AB6" s="32"/>
      <c r="AC6" s="63">
        <v>4</v>
      </c>
      <c r="AD6" s="32"/>
      <c r="AE6" s="63">
        <v>2</v>
      </c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46</v>
      </c>
      <c r="BF6" s="32">
        <f t="shared" si="2"/>
        <v>7</v>
      </c>
    </row>
    <row r="7" spans="1:58" ht="12.75" x14ac:dyDescent="0.2">
      <c r="A7" s="139"/>
      <c r="B7" s="30" t="s">
        <v>981</v>
      </c>
      <c r="C7" s="63">
        <v>36</v>
      </c>
      <c r="D7" s="32"/>
      <c r="E7" s="63">
        <v>36</v>
      </c>
      <c r="F7" s="32"/>
      <c r="G7" s="63">
        <v>41</v>
      </c>
      <c r="H7" s="64">
        <v>1</v>
      </c>
      <c r="I7" s="63">
        <v>2</v>
      </c>
      <c r="J7" s="64">
        <v>1</v>
      </c>
      <c r="K7" s="63">
        <v>5</v>
      </c>
      <c r="L7" s="32"/>
      <c r="M7" s="63">
        <v>4</v>
      </c>
      <c r="N7" s="64">
        <v>1</v>
      </c>
      <c r="O7" s="63">
        <v>17</v>
      </c>
      <c r="P7" s="64">
        <v>1</v>
      </c>
      <c r="Q7" s="63">
        <v>25</v>
      </c>
      <c r="R7" s="64">
        <v>1</v>
      </c>
      <c r="S7" s="63">
        <v>7</v>
      </c>
      <c r="T7" s="32"/>
      <c r="U7" s="63">
        <v>15</v>
      </c>
      <c r="V7" s="32"/>
      <c r="W7" s="63">
        <v>12</v>
      </c>
      <c r="X7" s="32"/>
      <c r="Y7" s="63">
        <v>15</v>
      </c>
      <c r="Z7" s="32"/>
      <c r="AA7" s="63">
        <v>18</v>
      </c>
      <c r="AB7" s="32"/>
      <c r="AC7" s="63">
        <v>2</v>
      </c>
      <c r="AD7" s="32"/>
      <c r="AE7" s="63">
        <v>24</v>
      </c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259</v>
      </c>
      <c r="BF7" s="32">
        <f t="shared" si="3"/>
        <v>5</v>
      </c>
    </row>
    <row r="8" spans="1:58" ht="12.75" x14ac:dyDescent="0.2">
      <c r="A8" s="139"/>
      <c r="B8" s="30" t="s">
        <v>982</v>
      </c>
      <c r="C8" s="63">
        <v>11</v>
      </c>
      <c r="D8" s="32"/>
      <c r="E8" s="63"/>
      <c r="F8" s="32"/>
      <c r="G8" s="63"/>
      <c r="H8" s="32"/>
      <c r="I8" s="63"/>
      <c r="J8" s="32"/>
      <c r="K8" s="63">
        <v>5</v>
      </c>
      <c r="L8" s="32"/>
      <c r="M8" s="63"/>
      <c r="N8" s="32"/>
      <c r="O8" s="63">
        <v>2</v>
      </c>
      <c r="P8" s="32"/>
      <c r="Q8" s="63">
        <v>3</v>
      </c>
      <c r="R8" s="32"/>
      <c r="S8" s="63">
        <v>1</v>
      </c>
      <c r="T8" s="32"/>
      <c r="U8" s="63">
        <v>3</v>
      </c>
      <c r="V8" s="32"/>
      <c r="W8" s="63"/>
      <c r="X8" s="32"/>
      <c r="Y8" s="63"/>
      <c r="Z8" s="32"/>
      <c r="AA8" s="63"/>
      <c r="AB8" s="32"/>
      <c r="AC8" s="63"/>
      <c r="AD8" s="32"/>
      <c r="AE8" s="63">
        <v>10</v>
      </c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35</v>
      </c>
      <c r="BF8" s="32">
        <f t="shared" si="4"/>
        <v>0</v>
      </c>
    </row>
    <row r="9" spans="1:58" ht="12.75" x14ac:dyDescent="0.2">
      <c r="A9" s="139"/>
      <c r="B9" s="30" t="s">
        <v>983</v>
      </c>
      <c r="C9" s="63">
        <v>2</v>
      </c>
      <c r="D9" s="32"/>
      <c r="E9" s="63">
        <v>7</v>
      </c>
      <c r="F9" s="32"/>
      <c r="G9" s="31"/>
      <c r="H9" s="32"/>
      <c r="I9" s="63">
        <v>1</v>
      </c>
      <c r="J9" s="32"/>
      <c r="K9" s="31"/>
      <c r="L9" s="32"/>
      <c r="M9" s="63">
        <v>1</v>
      </c>
      <c r="N9" s="32"/>
      <c r="O9" s="63">
        <v>2</v>
      </c>
      <c r="P9" s="32"/>
      <c r="Q9" s="63">
        <v>6</v>
      </c>
      <c r="R9" s="32"/>
      <c r="S9" s="63">
        <v>3</v>
      </c>
      <c r="T9" s="32"/>
      <c r="U9" s="63">
        <v>3</v>
      </c>
      <c r="V9" s="32"/>
      <c r="W9" s="63">
        <v>3</v>
      </c>
      <c r="X9" s="32"/>
      <c r="Y9" s="63">
        <v>3</v>
      </c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31</v>
      </c>
      <c r="BF9" s="32">
        <f t="shared" si="5"/>
        <v>0</v>
      </c>
    </row>
    <row r="10" spans="1:58" ht="12.75" x14ac:dyDescent="0.2">
      <c r="A10" s="139"/>
      <c r="B10" s="30" t="s">
        <v>984</v>
      </c>
      <c r="C10" s="63"/>
      <c r="D10" s="32"/>
      <c r="E10" s="63"/>
      <c r="F10" s="32"/>
      <c r="G10" s="63">
        <v>1</v>
      </c>
      <c r="H10" s="32"/>
      <c r="I10" s="63">
        <v>2</v>
      </c>
      <c r="J10" s="32"/>
      <c r="K10" s="63">
        <v>3</v>
      </c>
      <c r="L10" s="32"/>
      <c r="M10" s="63">
        <v>1</v>
      </c>
      <c r="N10" s="32"/>
      <c r="O10" s="63"/>
      <c r="P10" s="32"/>
      <c r="Q10" s="63">
        <v>6</v>
      </c>
      <c r="R10" s="32"/>
      <c r="S10" s="63"/>
      <c r="T10" s="32"/>
      <c r="U10" s="63">
        <v>1</v>
      </c>
      <c r="V10" s="32"/>
      <c r="W10" s="63">
        <v>1</v>
      </c>
      <c r="X10" s="32"/>
      <c r="Y10" s="63">
        <v>6</v>
      </c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21</v>
      </c>
      <c r="BF10" s="32">
        <f t="shared" si="6"/>
        <v>0</v>
      </c>
    </row>
    <row r="11" spans="1:58" ht="12.75" x14ac:dyDescent="0.2">
      <c r="A11" s="139"/>
      <c r="B11" s="30" t="s">
        <v>985</v>
      </c>
      <c r="C11" s="31"/>
      <c r="D11" s="32"/>
      <c r="E11" s="31"/>
      <c r="F11" s="32"/>
      <c r="G11" s="31"/>
      <c r="H11" s="32"/>
      <c r="I11" s="31"/>
      <c r="J11" s="32"/>
      <c r="K11" s="63">
        <v>2</v>
      </c>
      <c r="L11" s="32"/>
      <c r="M11" s="31"/>
      <c r="N11" s="32"/>
      <c r="O11" s="63">
        <v>2</v>
      </c>
      <c r="P11" s="64">
        <v>1</v>
      </c>
      <c r="Q11" s="63">
        <v>3</v>
      </c>
      <c r="R11" s="32"/>
      <c r="S11" s="31"/>
      <c r="T11" s="32"/>
      <c r="U11" s="31"/>
      <c r="V11" s="32"/>
      <c r="W11" s="63">
        <v>2</v>
      </c>
      <c r="X11" s="32"/>
      <c r="Y11" s="31"/>
      <c r="Z11" s="32"/>
      <c r="AA11" s="31"/>
      <c r="AB11" s="32"/>
      <c r="AC11" s="31"/>
      <c r="AD11" s="32"/>
      <c r="AE11" s="63">
        <v>10</v>
      </c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19</v>
      </c>
      <c r="BF11" s="32">
        <f t="shared" si="7"/>
        <v>1</v>
      </c>
    </row>
    <row r="12" spans="1:58" ht="12.75" x14ac:dyDescent="0.2">
      <c r="A12" s="139"/>
      <c r="B12" s="30" t="s">
        <v>986</v>
      </c>
      <c r="C12" s="63">
        <v>6</v>
      </c>
      <c r="D12" s="32"/>
      <c r="E12" s="31"/>
      <c r="F12" s="32"/>
      <c r="G12" s="63">
        <v>2</v>
      </c>
      <c r="H12" s="32"/>
      <c r="I12" s="63">
        <v>4</v>
      </c>
      <c r="J12" s="32"/>
      <c r="K12" s="63">
        <v>3</v>
      </c>
      <c r="L12" s="32"/>
      <c r="M12" s="63">
        <v>1</v>
      </c>
      <c r="N12" s="32"/>
      <c r="O12" s="31"/>
      <c r="P12" s="32"/>
      <c r="Q12" s="31"/>
      <c r="R12" s="32"/>
      <c r="S12" s="31"/>
      <c r="T12" s="64">
        <v>1</v>
      </c>
      <c r="U12" s="31"/>
      <c r="V12" s="32"/>
      <c r="W12" s="63">
        <v>1</v>
      </c>
      <c r="X12" s="32"/>
      <c r="Y12" s="63">
        <v>3</v>
      </c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20</v>
      </c>
      <c r="BF12" s="32">
        <f t="shared" si="8"/>
        <v>1</v>
      </c>
    </row>
    <row r="13" spans="1:58" ht="12.75" x14ac:dyDescent="0.2">
      <c r="A13" s="139"/>
      <c r="B13" s="30" t="s">
        <v>987</v>
      </c>
      <c r="C13" s="63">
        <v>5</v>
      </c>
      <c r="D13" s="64">
        <v>1</v>
      </c>
      <c r="E13" s="63">
        <v>128</v>
      </c>
      <c r="F13" s="32"/>
      <c r="G13" s="63">
        <v>5</v>
      </c>
      <c r="H13" s="64">
        <v>1</v>
      </c>
      <c r="I13" s="63">
        <v>1</v>
      </c>
      <c r="J13" s="64">
        <v>1</v>
      </c>
      <c r="K13" s="31"/>
      <c r="L13" s="64">
        <v>3</v>
      </c>
      <c r="M13" s="63">
        <v>8</v>
      </c>
      <c r="N13" s="32"/>
      <c r="O13" s="63">
        <v>1</v>
      </c>
      <c r="P13" s="64">
        <v>6</v>
      </c>
      <c r="Q13" s="63">
        <v>6</v>
      </c>
      <c r="R13" s="64">
        <v>2</v>
      </c>
      <c r="S13" s="63">
        <v>1</v>
      </c>
      <c r="T13" s="32"/>
      <c r="U13" s="63">
        <v>20</v>
      </c>
      <c r="V13" s="32"/>
      <c r="W13" s="31"/>
      <c r="X13" s="32"/>
      <c r="Y13" s="31"/>
      <c r="Z13" s="32"/>
      <c r="AA13" s="63">
        <v>4</v>
      </c>
      <c r="AB13" s="64">
        <v>6</v>
      </c>
      <c r="AC13" s="63">
        <v>75</v>
      </c>
      <c r="AD13" s="32"/>
      <c r="AE13" s="63">
        <v>7</v>
      </c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261</v>
      </c>
      <c r="BF13" s="32">
        <f t="shared" si="9"/>
        <v>20</v>
      </c>
    </row>
    <row r="14" spans="1:58" ht="12.75" x14ac:dyDescent="0.2">
      <c r="A14" s="139"/>
      <c r="B14" s="30" t="s">
        <v>988</v>
      </c>
      <c r="C14" s="63"/>
      <c r="D14" s="32"/>
      <c r="E14" s="63"/>
      <c r="F14" s="32"/>
      <c r="G14" s="63"/>
      <c r="H14" s="32"/>
      <c r="I14" s="63"/>
      <c r="J14" s="32"/>
      <c r="K14" s="63"/>
      <c r="L14" s="32"/>
      <c r="M14" s="63"/>
      <c r="N14" s="32"/>
      <c r="O14" s="63"/>
      <c r="P14" s="64">
        <v>1</v>
      </c>
      <c r="Q14" s="63">
        <v>2</v>
      </c>
      <c r="R14" s="32"/>
      <c r="S14" s="63">
        <v>2</v>
      </c>
      <c r="T14" s="32"/>
      <c r="U14" s="63"/>
      <c r="V14" s="32"/>
      <c r="W14" s="63"/>
      <c r="X14" s="32"/>
      <c r="Y14" s="63"/>
      <c r="Z14" s="32"/>
      <c r="AA14" s="63"/>
      <c r="AB14" s="32"/>
      <c r="AC14" s="63">
        <v>1</v>
      </c>
      <c r="AD14" s="32"/>
      <c r="AE14" s="63">
        <v>1</v>
      </c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6</v>
      </c>
      <c r="BF14" s="32">
        <f t="shared" si="10"/>
        <v>1</v>
      </c>
    </row>
    <row r="15" spans="1:58" ht="12.75" x14ac:dyDescent="0.2">
      <c r="A15" s="139"/>
      <c r="B15" s="30" t="s">
        <v>989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990</v>
      </c>
      <c r="C16" s="31"/>
      <c r="D16" s="32"/>
      <c r="E16" s="31"/>
      <c r="F16" s="32"/>
      <c r="G16" s="31"/>
      <c r="H16" s="32"/>
      <c r="I16" s="31"/>
      <c r="J16" s="64">
        <v>1</v>
      </c>
      <c r="K16" s="31"/>
      <c r="L16" s="32"/>
      <c r="M16" s="31"/>
      <c r="N16" s="32"/>
      <c r="O16" s="31"/>
      <c r="P16" s="32"/>
      <c r="Q16" s="63">
        <v>1</v>
      </c>
      <c r="R16" s="32"/>
      <c r="S16" s="63">
        <v>1</v>
      </c>
      <c r="T16" s="32"/>
      <c r="U16" s="63">
        <v>2</v>
      </c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4</v>
      </c>
      <c r="BF16" s="32">
        <f t="shared" si="12"/>
        <v>1</v>
      </c>
    </row>
    <row r="17" spans="1:58" ht="12.75" x14ac:dyDescent="0.2">
      <c r="A17" s="139"/>
      <c r="B17" s="30" t="s">
        <v>991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63">
        <v>1</v>
      </c>
      <c r="P17" s="32"/>
      <c r="Q17" s="63">
        <v>1</v>
      </c>
      <c r="R17" s="32"/>
      <c r="S17" s="63">
        <v>1</v>
      </c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3</v>
      </c>
      <c r="BF17" s="32">
        <f t="shared" si="13"/>
        <v>0</v>
      </c>
    </row>
    <row r="18" spans="1:58" ht="12.75" x14ac:dyDescent="0.2">
      <c r="A18" s="139"/>
      <c r="B18" s="30" t="s">
        <v>992</v>
      </c>
      <c r="C18" s="63">
        <v>3</v>
      </c>
      <c r="D18" s="32"/>
      <c r="E18" s="31"/>
      <c r="F18" s="32"/>
      <c r="G18" s="63">
        <v>3</v>
      </c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63">
        <v>5</v>
      </c>
      <c r="X18" s="32"/>
      <c r="Y18" s="63">
        <v>5</v>
      </c>
      <c r="Z18" s="32"/>
      <c r="AA18" s="31"/>
      <c r="AB18" s="64">
        <v>1</v>
      </c>
      <c r="AC18" s="63">
        <v>1</v>
      </c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17</v>
      </c>
      <c r="BF18" s="32">
        <f t="shared" si="14"/>
        <v>1</v>
      </c>
    </row>
    <row r="19" spans="1:58" ht="12.75" x14ac:dyDescent="0.2">
      <c r="A19" s="139"/>
      <c r="B19" s="30" t="s">
        <v>993</v>
      </c>
      <c r="C19" s="63">
        <v>3</v>
      </c>
      <c r="D19" s="32"/>
      <c r="E19" s="63">
        <v>6</v>
      </c>
      <c r="F19" s="32"/>
      <c r="G19" s="63">
        <v>35</v>
      </c>
      <c r="H19" s="64">
        <v>1</v>
      </c>
      <c r="I19" s="63">
        <v>2</v>
      </c>
      <c r="J19" s="32"/>
      <c r="K19" s="63">
        <v>3</v>
      </c>
      <c r="L19" s="32"/>
      <c r="M19" s="63">
        <v>3</v>
      </c>
      <c r="N19" s="64">
        <v>1</v>
      </c>
      <c r="O19" s="31"/>
      <c r="P19" s="32"/>
      <c r="Q19" s="63">
        <v>7</v>
      </c>
      <c r="R19" s="32"/>
      <c r="S19" s="63">
        <v>6</v>
      </c>
      <c r="T19" s="32"/>
      <c r="U19" s="63">
        <v>2</v>
      </c>
      <c r="V19" s="32"/>
      <c r="W19" s="63">
        <v>10</v>
      </c>
      <c r="X19" s="32"/>
      <c r="Y19" s="63">
        <v>4</v>
      </c>
      <c r="Z19" s="32"/>
      <c r="AA19" s="63">
        <v>9</v>
      </c>
      <c r="AB19" s="64">
        <v>1</v>
      </c>
      <c r="AC19" s="63">
        <v>2</v>
      </c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92</v>
      </c>
      <c r="BF19" s="32">
        <f t="shared" si="15"/>
        <v>3</v>
      </c>
    </row>
    <row r="20" spans="1:58" ht="12.75" x14ac:dyDescent="0.2">
      <c r="A20" s="139"/>
      <c r="B20" s="30" t="s">
        <v>994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63">
        <v>1</v>
      </c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63">
        <v>2</v>
      </c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3</v>
      </c>
      <c r="BF20" s="32">
        <f t="shared" si="16"/>
        <v>0</v>
      </c>
    </row>
    <row r="21" spans="1:58" ht="12.75" x14ac:dyDescent="0.2">
      <c r="A21" s="139"/>
      <c r="B21" s="30" t="s">
        <v>995</v>
      </c>
      <c r="C21" s="31"/>
      <c r="D21" s="32"/>
      <c r="E21" s="63">
        <v>4</v>
      </c>
      <c r="F21" s="32"/>
      <c r="G21" s="31"/>
      <c r="H21" s="64">
        <v>1</v>
      </c>
      <c r="I21" s="31"/>
      <c r="J21" s="32"/>
      <c r="K21" s="63">
        <v>2</v>
      </c>
      <c r="L21" s="32"/>
      <c r="M21" s="31"/>
      <c r="N21" s="32"/>
      <c r="O21" s="31"/>
      <c r="P21" s="32"/>
      <c r="Q21" s="31"/>
      <c r="R21" s="64">
        <v>2</v>
      </c>
      <c r="S21" s="31"/>
      <c r="T21" s="32"/>
      <c r="U21" s="31"/>
      <c r="V21" s="32"/>
      <c r="W21" s="63">
        <v>1</v>
      </c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7</v>
      </c>
      <c r="BF21" s="32">
        <f t="shared" si="17"/>
        <v>3</v>
      </c>
    </row>
    <row r="22" spans="1:58" ht="12.75" x14ac:dyDescent="0.2">
      <c r="A22" s="139"/>
      <c r="B22" s="30" t="s">
        <v>996</v>
      </c>
      <c r="C22" s="63">
        <v>11</v>
      </c>
      <c r="D22" s="32"/>
      <c r="E22" s="63">
        <v>6</v>
      </c>
      <c r="F22" s="32"/>
      <c r="G22" s="63">
        <v>10</v>
      </c>
      <c r="H22" s="32"/>
      <c r="I22" s="63">
        <v>7</v>
      </c>
      <c r="J22" s="32"/>
      <c r="K22" s="63">
        <v>7</v>
      </c>
      <c r="L22" s="32"/>
      <c r="M22" s="63">
        <v>4</v>
      </c>
      <c r="N22" s="32"/>
      <c r="O22" s="63">
        <v>22</v>
      </c>
      <c r="P22" s="32"/>
      <c r="Q22" s="63">
        <v>1</v>
      </c>
      <c r="R22" s="32"/>
      <c r="S22" s="63">
        <v>5</v>
      </c>
      <c r="T22" s="32"/>
      <c r="U22" s="63">
        <v>10</v>
      </c>
      <c r="V22" s="32"/>
      <c r="W22" s="63">
        <v>5</v>
      </c>
      <c r="X22" s="32"/>
      <c r="Y22" s="63">
        <v>6</v>
      </c>
      <c r="Z22" s="32"/>
      <c r="AA22" s="63">
        <v>12</v>
      </c>
      <c r="AB22" s="32"/>
      <c r="AC22" s="63">
        <v>3</v>
      </c>
      <c r="AD22" s="32"/>
      <c r="AE22" s="63">
        <v>16</v>
      </c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125</v>
      </c>
      <c r="BF22" s="32">
        <f t="shared" si="18"/>
        <v>0</v>
      </c>
    </row>
    <row r="23" spans="1:58" ht="12.75" x14ac:dyDescent="0.2">
      <c r="A23" s="139"/>
      <c r="B23" s="30" t="s">
        <v>997</v>
      </c>
      <c r="C23" s="63">
        <v>1</v>
      </c>
      <c r="D23" s="32"/>
      <c r="E23" s="63"/>
      <c r="F23" s="32"/>
      <c r="G23" s="63"/>
      <c r="H23" s="32"/>
      <c r="I23" s="63"/>
      <c r="J23" s="32"/>
      <c r="K23" s="63">
        <v>3</v>
      </c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>
        <v>6</v>
      </c>
      <c r="AB23" s="32"/>
      <c r="AC23" s="63">
        <v>2</v>
      </c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12</v>
      </c>
      <c r="BF23" s="32">
        <f t="shared" si="19"/>
        <v>0</v>
      </c>
    </row>
    <row r="24" spans="1:58" ht="12.75" x14ac:dyDescent="0.2">
      <c r="A24" s="139"/>
      <c r="B24" s="30" t="s">
        <v>998</v>
      </c>
      <c r="C24" s="31"/>
      <c r="D24" s="32"/>
      <c r="E24" s="31"/>
      <c r="F24" s="32"/>
      <c r="G24" s="31"/>
      <c r="H24" s="32"/>
      <c r="I24" s="63">
        <v>1</v>
      </c>
      <c r="J24" s="32"/>
      <c r="K24" s="63">
        <v>2</v>
      </c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3</v>
      </c>
      <c r="BF24" s="32">
        <f t="shared" si="20"/>
        <v>0</v>
      </c>
    </row>
    <row r="25" spans="1:58" ht="12.75" x14ac:dyDescent="0.2">
      <c r="A25" s="140"/>
      <c r="B25" s="45" t="s">
        <v>999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1000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73">
        <v>1</v>
      </c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1</v>
      </c>
      <c r="BF26" s="56">
        <f t="shared" si="22"/>
        <v>0</v>
      </c>
    </row>
    <row r="27" spans="1:58" ht="12.75" x14ac:dyDescent="0.2">
      <c r="A27" s="139"/>
      <c r="B27" s="30" t="s">
        <v>1001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63">
        <v>1</v>
      </c>
      <c r="T27" s="32"/>
      <c r="U27" s="31"/>
      <c r="V27" s="32"/>
      <c r="W27" s="63">
        <v>4</v>
      </c>
      <c r="X27" s="32"/>
      <c r="Y27" s="63">
        <v>2</v>
      </c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7</v>
      </c>
      <c r="BF27" s="32">
        <f t="shared" si="23"/>
        <v>0</v>
      </c>
    </row>
    <row r="28" spans="1:58" ht="12.75" x14ac:dyDescent="0.2">
      <c r="A28" s="139"/>
      <c r="B28" s="30" t="s">
        <v>1002</v>
      </c>
      <c r="C28" s="31"/>
      <c r="D28" s="32"/>
      <c r="E28" s="31"/>
      <c r="F28" s="32"/>
      <c r="G28" s="31"/>
      <c r="H28" s="32"/>
      <c r="I28" s="63">
        <v>1</v>
      </c>
      <c r="J28" s="32"/>
      <c r="K28" s="63">
        <v>3</v>
      </c>
      <c r="L28" s="32"/>
      <c r="M28" s="63">
        <v>2</v>
      </c>
      <c r="N28" s="32"/>
      <c r="O28" s="63">
        <v>3</v>
      </c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63">
        <v>1</v>
      </c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10</v>
      </c>
      <c r="BF28" s="32">
        <f t="shared" si="24"/>
        <v>0</v>
      </c>
    </row>
    <row r="29" spans="1:58" ht="12.75" x14ac:dyDescent="0.2">
      <c r="A29" s="139"/>
      <c r="B29" s="30" t="s">
        <v>1003</v>
      </c>
      <c r="C29" s="31"/>
      <c r="D29" s="32"/>
      <c r="E29" s="63">
        <v>1</v>
      </c>
      <c r="F29" s="32"/>
      <c r="G29" s="31"/>
      <c r="H29" s="32"/>
      <c r="I29" s="31"/>
      <c r="J29" s="32"/>
      <c r="K29" s="31"/>
      <c r="L29" s="32"/>
      <c r="M29" s="63">
        <v>1</v>
      </c>
      <c r="N29" s="32"/>
      <c r="O29" s="63">
        <v>1</v>
      </c>
      <c r="P29" s="32"/>
      <c r="Q29" s="31"/>
      <c r="R29" s="32"/>
      <c r="S29" s="63">
        <v>2</v>
      </c>
      <c r="T29" s="32"/>
      <c r="U29" s="31"/>
      <c r="V29" s="32"/>
      <c r="W29" s="31"/>
      <c r="X29" s="32"/>
      <c r="Y29" s="31"/>
      <c r="Z29" s="32"/>
      <c r="AA29" s="63">
        <v>2</v>
      </c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7</v>
      </c>
      <c r="BF29" s="32">
        <f t="shared" si="25"/>
        <v>0</v>
      </c>
    </row>
    <row r="30" spans="1:58" ht="12.75" x14ac:dyDescent="0.2">
      <c r="A30" s="139"/>
      <c r="B30" s="30" t="s">
        <v>1004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1005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63">
        <v>1</v>
      </c>
      <c r="P31" s="32"/>
      <c r="Q31" s="31"/>
      <c r="R31" s="32"/>
      <c r="S31" s="63">
        <v>1</v>
      </c>
      <c r="T31" s="32"/>
      <c r="U31" s="31"/>
      <c r="V31" s="32"/>
      <c r="W31" s="31"/>
      <c r="X31" s="32"/>
      <c r="Y31" s="31"/>
      <c r="Z31" s="32"/>
      <c r="AA31" s="63">
        <v>1</v>
      </c>
      <c r="AB31" s="32"/>
      <c r="AC31" s="63">
        <v>2</v>
      </c>
      <c r="AD31" s="32"/>
      <c r="AE31" s="63">
        <v>1</v>
      </c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6</v>
      </c>
      <c r="BF31" s="32">
        <f t="shared" si="27"/>
        <v>0</v>
      </c>
    </row>
    <row r="32" spans="1:58" ht="12.75" x14ac:dyDescent="0.2">
      <c r="A32" s="139"/>
      <c r="B32" s="30" t="s">
        <v>1006</v>
      </c>
      <c r="C32" s="31"/>
      <c r="D32" s="32"/>
      <c r="E32" s="63">
        <v>26</v>
      </c>
      <c r="F32" s="32"/>
      <c r="G32" s="63">
        <v>2</v>
      </c>
      <c r="H32" s="32"/>
      <c r="I32" s="63">
        <v>6</v>
      </c>
      <c r="J32" s="32"/>
      <c r="K32" s="63">
        <v>5</v>
      </c>
      <c r="L32" s="32"/>
      <c r="M32" s="63">
        <v>5</v>
      </c>
      <c r="N32" s="32"/>
      <c r="O32" s="63">
        <v>4</v>
      </c>
      <c r="P32" s="32"/>
      <c r="Q32" s="63">
        <v>3</v>
      </c>
      <c r="R32" s="32"/>
      <c r="S32" s="63">
        <v>10</v>
      </c>
      <c r="T32" s="32"/>
      <c r="U32" s="63">
        <v>4</v>
      </c>
      <c r="V32" s="32"/>
      <c r="W32" s="63">
        <v>6</v>
      </c>
      <c r="X32" s="32"/>
      <c r="Y32" s="63">
        <v>8</v>
      </c>
      <c r="Z32" s="32"/>
      <c r="AA32" s="63">
        <v>17</v>
      </c>
      <c r="AB32" s="32"/>
      <c r="AC32" s="63">
        <v>4</v>
      </c>
      <c r="AD32" s="32"/>
      <c r="AE32" s="63">
        <v>3</v>
      </c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103</v>
      </c>
      <c r="BF32" s="32">
        <f t="shared" si="28"/>
        <v>0</v>
      </c>
    </row>
    <row r="33" spans="1:58" ht="20.25" customHeight="1" x14ac:dyDescent="0.2">
      <c r="A33" s="140"/>
      <c r="B33" s="45" t="s">
        <v>1007</v>
      </c>
      <c r="C33" s="46"/>
      <c r="D33" s="47"/>
      <c r="E33" s="46"/>
      <c r="F33" s="47"/>
      <c r="G33" s="68">
        <v>1</v>
      </c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1</v>
      </c>
      <c r="BF33" s="47">
        <f t="shared" si="29"/>
        <v>0</v>
      </c>
    </row>
    <row r="34" spans="1:58" ht="12.75" x14ac:dyDescent="0.2">
      <c r="A34" s="141" t="s">
        <v>63</v>
      </c>
      <c r="B34" s="54" t="s">
        <v>1008</v>
      </c>
      <c r="C34" s="55"/>
      <c r="D34" s="56"/>
      <c r="E34" s="55"/>
      <c r="F34" s="56"/>
      <c r="G34" s="55"/>
      <c r="H34" s="56"/>
      <c r="I34" s="55"/>
      <c r="J34" s="56"/>
      <c r="K34" s="73">
        <v>1</v>
      </c>
      <c r="L34" s="56"/>
      <c r="M34" s="73">
        <v>1</v>
      </c>
      <c r="N34" s="56"/>
      <c r="O34" s="55"/>
      <c r="P34" s="56"/>
      <c r="Q34" s="73">
        <v>1</v>
      </c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73">
        <v>1</v>
      </c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4</v>
      </c>
      <c r="BF34" s="56">
        <f t="shared" si="30"/>
        <v>0</v>
      </c>
    </row>
    <row r="35" spans="1:58" ht="12.75" x14ac:dyDescent="0.2">
      <c r="A35" s="139"/>
      <c r="B35" s="30" t="s">
        <v>1009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63">
        <v>1</v>
      </c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1</v>
      </c>
      <c r="BF35" s="32">
        <f t="shared" si="31"/>
        <v>0</v>
      </c>
    </row>
    <row r="36" spans="1:58" ht="12.75" x14ac:dyDescent="0.2">
      <c r="A36" s="139"/>
      <c r="B36" s="30" t="s">
        <v>1010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63">
        <v>1</v>
      </c>
      <c r="P36" s="32"/>
      <c r="Q36" s="31"/>
      <c r="R36" s="32"/>
      <c r="S36" s="63">
        <v>1</v>
      </c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2</v>
      </c>
      <c r="BF36" s="32">
        <f t="shared" si="32"/>
        <v>0</v>
      </c>
    </row>
    <row r="37" spans="1:58" ht="12.75" x14ac:dyDescent="0.2">
      <c r="A37" s="139"/>
      <c r="B37" s="30" t="s">
        <v>1011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63">
        <v>1</v>
      </c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1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1012</v>
      </c>
      <c r="D2" s="134"/>
      <c r="E2" s="133"/>
      <c r="F2" s="134"/>
      <c r="G2" s="133" t="s">
        <v>1013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1014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1015</v>
      </c>
      <c r="C4" s="19"/>
      <c r="D4" s="20"/>
      <c r="E4" s="118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0</v>
      </c>
      <c r="BF4" s="20">
        <f t="shared" si="0"/>
        <v>0</v>
      </c>
    </row>
    <row r="5" spans="1:58" ht="12.75" x14ac:dyDescent="0.2">
      <c r="A5" s="139"/>
      <c r="B5" s="30" t="s">
        <v>1016</v>
      </c>
      <c r="C5" s="63">
        <v>2</v>
      </c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2</v>
      </c>
      <c r="BF5" s="32">
        <f t="shared" si="1"/>
        <v>0</v>
      </c>
    </row>
    <row r="6" spans="1:58" ht="12.75" x14ac:dyDescent="0.2">
      <c r="A6" s="139"/>
      <c r="B6" s="30" t="s">
        <v>1017</v>
      </c>
      <c r="C6" s="31"/>
      <c r="D6" s="32"/>
      <c r="E6" s="63"/>
      <c r="F6" s="64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0</v>
      </c>
      <c r="BF6" s="32">
        <f t="shared" si="2"/>
        <v>0</v>
      </c>
    </row>
    <row r="7" spans="1:58" ht="12.75" x14ac:dyDescent="0.2">
      <c r="A7" s="139"/>
      <c r="B7" s="30" t="s">
        <v>1018</v>
      </c>
      <c r="C7" s="63">
        <v>20</v>
      </c>
      <c r="D7" s="32"/>
      <c r="E7" s="63"/>
      <c r="F7" s="32"/>
      <c r="G7" s="63">
        <v>10</v>
      </c>
      <c r="H7" s="64">
        <v>8</v>
      </c>
      <c r="I7" s="63"/>
      <c r="J7" s="32"/>
      <c r="K7" s="63"/>
      <c r="L7" s="32"/>
      <c r="M7" s="63"/>
      <c r="N7" s="32"/>
      <c r="O7" s="63"/>
      <c r="P7" s="32"/>
      <c r="Q7" s="63"/>
      <c r="R7" s="32"/>
      <c r="S7" s="63"/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30</v>
      </c>
      <c r="BF7" s="32">
        <f t="shared" si="3"/>
        <v>8</v>
      </c>
    </row>
    <row r="8" spans="1:58" ht="12.75" x14ac:dyDescent="0.2">
      <c r="A8" s="139"/>
      <c r="B8" s="30" t="s">
        <v>1019</v>
      </c>
      <c r="C8" s="63"/>
      <c r="D8" s="32"/>
      <c r="E8" s="63"/>
      <c r="F8" s="32"/>
      <c r="G8" s="63">
        <v>64</v>
      </c>
      <c r="H8" s="32"/>
      <c r="I8" s="63"/>
      <c r="J8" s="32"/>
      <c r="K8" s="63"/>
      <c r="L8" s="32"/>
      <c r="M8" s="63"/>
      <c r="N8" s="32"/>
      <c r="O8" s="63"/>
      <c r="P8" s="32"/>
      <c r="Q8" s="63"/>
      <c r="R8" s="32"/>
      <c r="S8" s="63"/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64</v>
      </c>
      <c r="BF8" s="32">
        <f t="shared" si="4"/>
        <v>0</v>
      </c>
    </row>
    <row r="9" spans="1:58" ht="12.75" x14ac:dyDescent="0.2">
      <c r="A9" s="139"/>
      <c r="B9" s="30" t="s">
        <v>1020</v>
      </c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0</v>
      </c>
      <c r="BF9" s="32">
        <f t="shared" si="5"/>
        <v>0</v>
      </c>
    </row>
    <row r="10" spans="1:58" ht="12.75" x14ac:dyDescent="0.2">
      <c r="A10" s="139"/>
      <c r="B10" s="30" t="s">
        <v>1021</v>
      </c>
      <c r="C10" s="63">
        <v>56</v>
      </c>
      <c r="D10" s="32"/>
      <c r="E10" s="63"/>
      <c r="F10" s="32"/>
      <c r="G10" s="63"/>
      <c r="H10" s="32"/>
      <c r="I10" s="63"/>
      <c r="J10" s="32"/>
      <c r="K10" s="63"/>
      <c r="L10" s="32"/>
      <c r="M10" s="63"/>
      <c r="N10" s="32"/>
      <c r="O10" s="63"/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56</v>
      </c>
      <c r="BF10" s="32">
        <f t="shared" si="6"/>
        <v>0</v>
      </c>
    </row>
    <row r="11" spans="1:58" ht="12.75" x14ac:dyDescent="0.2">
      <c r="A11" s="139"/>
      <c r="B11" s="30" t="s">
        <v>1022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0</v>
      </c>
      <c r="BF11" s="32">
        <f t="shared" si="7"/>
        <v>0</v>
      </c>
    </row>
    <row r="12" spans="1:58" ht="12.75" x14ac:dyDescent="0.2">
      <c r="A12" s="139"/>
      <c r="B12" s="30" t="s">
        <v>1023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0</v>
      </c>
      <c r="BF12" s="32">
        <f t="shared" si="8"/>
        <v>0</v>
      </c>
    </row>
    <row r="13" spans="1:58" ht="12.75" x14ac:dyDescent="0.2">
      <c r="A13" s="139"/>
      <c r="B13" s="30" t="s">
        <v>1024</v>
      </c>
      <c r="C13" s="63">
        <v>4</v>
      </c>
      <c r="D13" s="64">
        <v>14</v>
      </c>
      <c r="E13" s="63"/>
      <c r="F13" s="64"/>
      <c r="G13" s="63">
        <v>1</v>
      </c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5</v>
      </c>
      <c r="BF13" s="32">
        <f t="shared" si="9"/>
        <v>14</v>
      </c>
    </row>
    <row r="14" spans="1:58" ht="12.75" x14ac:dyDescent="0.2">
      <c r="A14" s="139"/>
      <c r="B14" s="30" t="s">
        <v>1025</v>
      </c>
      <c r="C14" s="63"/>
      <c r="D14" s="32"/>
      <c r="E14" s="63"/>
      <c r="F14" s="32"/>
      <c r="G14" s="63"/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0</v>
      </c>
      <c r="BF14" s="32">
        <f t="shared" si="10"/>
        <v>0</v>
      </c>
    </row>
    <row r="15" spans="1:58" ht="12.75" x14ac:dyDescent="0.2">
      <c r="A15" s="139"/>
      <c r="B15" s="30" t="s">
        <v>1026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1027</v>
      </c>
      <c r="C16" s="63">
        <v>1</v>
      </c>
      <c r="D16" s="32"/>
      <c r="E16" s="63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1</v>
      </c>
      <c r="BF16" s="32">
        <f t="shared" si="12"/>
        <v>0</v>
      </c>
    </row>
    <row r="17" spans="1:58" ht="12.75" x14ac:dyDescent="0.2">
      <c r="A17" s="139"/>
      <c r="B17" s="30" t="s">
        <v>1028</v>
      </c>
      <c r="C17" s="31"/>
      <c r="D17" s="32"/>
      <c r="E17" s="31"/>
      <c r="F17" s="32"/>
      <c r="G17" s="63">
        <v>1</v>
      </c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1</v>
      </c>
      <c r="BF17" s="32">
        <f t="shared" si="13"/>
        <v>0</v>
      </c>
    </row>
    <row r="18" spans="1:58" ht="12.75" x14ac:dyDescent="0.2">
      <c r="A18" s="139"/>
      <c r="B18" s="30" t="s">
        <v>1029</v>
      </c>
      <c r="C18" s="31"/>
      <c r="D18" s="32"/>
      <c r="E18" s="31"/>
      <c r="F18" s="32"/>
      <c r="G18" s="63">
        <v>6</v>
      </c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6</v>
      </c>
      <c r="BF18" s="32">
        <f t="shared" si="14"/>
        <v>0</v>
      </c>
    </row>
    <row r="19" spans="1:58" ht="12.75" x14ac:dyDescent="0.2">
      <c r="A19" s="139"/>
      <c r="B19" s="30" t="s">
        <v>1030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1031</v>
      </c>
      <c r="C20" s="63">
        <v>1</v>
      </c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1</v>
      </c>
      <c r="BF20" s="32">
        <f t="shared" si="16"/>
        <v>0</v>
      </c>
    </row>
    <row r="21" spans="1:58" ht="12.75" x14ac:dyDescent="0.2">
      <c r="A21" s="139"/>
      <c r="B21" s="30" t="s">
        <v>1032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1033</v>
      </c>
      <c r="C22" s="63">
        <v>2</v>
      </c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2</v>
      </c>
      <c r="BF22" s="32">
        <f t="shared" si="18"/>
        <v>0</v>
      </c>
    </row>
    <row r="23" spans="1:58" ht="12.75" x14ac:dyDescent="0.2">
      <c r="A23" s="139"/>
      <c r="B23" s="30" t="s">
        <v>1034</v>
      </c>
      <c r="C23" s="63"/>
      <c r="D23" s="32"/>
      <c r="E23" s="63"/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0</v>
      </c>
      <c r="BF23" s="32">
        <f t="shared" si="19"/>
        <v>0</v>
      </c>
    </row>
    <row r="24" spans="1:58" ht="12.75" x14ac:dyDescent="0.2">
      <c r="A24" s="139"/>
      <c r="B24" s="30" t="s">
        <v>1035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0</v>
      </c>
      <c r="BF24" s="32">
        <f t="shared" si="20"/>
        <v>0</v>
      </c>
    </row>
    <row r="25" spans="1:58" ht="12.75" x14ac:dyDescent="0.2">
      <c r="A25" s="140"/>
      <c r="B25" s="45" t="s">
        <v>1036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1037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1038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1039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1040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1041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1042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0</v>
      </c>
      <c r="BF31" s="32">
        <f t="shared" si="27"/>
        <v>0</v>
      </c>
    </row>
    <row r="32" spans="1:58" ht="12.75" x14ac:dyDescent="0.2">
      <c r="A32" s="139"/>
      <c r="B32" s="30" t="s">
        <v>1043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1044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348</v>
      </c>
      <c r="C34" s="55"/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0</v>
      </c>
      <c r="BF34" s="56">
        <f t="shared" si="30"/>
        <v>0</v>
      </c>
    </row>
    <row r="35" spans="1:58" ht="12.75" x14ac:dyDescent="0.2">
      <c r="A35" s="139"/>
      <c r="B35" s="30" t="s">
        <v>349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0</v>
      </c>
      <c r="BF35" s="32">
        <f t="shared" si="31"/>
        <v>0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317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318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0</v>
      </c>
      <c r="BF4" s="20">
        <f t="shared" si="0"/>
        <v>0</v>
      </c>
    </row>
    <row r="5" spans="1:58" ht="12.75" x14ac:dyDescent="0.2">
      <c r="A5" s="139"/>
      <c r="B5" s="30" t="s">
        <v>319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0</v>
      </c>
      <c r="BF5" s="32">
        <f t="shared" si="1"/>
        <v>0</v>
      </c>
    </row>
    <row r="6" spans="1:58" ht="12.75" x14ac:dyDescent="0.2">
      <c r="A6" s="139"/>
      <c r="B6" s="30" t="s">
        <v>320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0</v>
      </c>
      <c r="BF6" s="32">
        <f t="shared" si="2"/>
        <v>0</v>
      </c>
    </row>
    <row r="7" spans="1:58" ht="12.75" x14ac:dyDescent="0.2">
      <c r="A7" s="139"/>
      <c r="B7" s="30" t="s">
        <v>321</v>
      </c>
      <c r="C7" s="63"/>
      <c r="D7" s="32"/>
      <c r="E7" s="63"/>
      <c r="F7" s="32"/>
      <c r="G7" s="63"/>
      <c r="H7" s="32"/>
      <c r="I7" s="63"/>
      <c r="J7" s="32"/>
      <c r="K7" s="63"/>
      <c r="L7" s="32"/>
      <c r="M7" s="63"/>
      <c r="N7" s="32"/>
      <c r="O7" s="63"/>
      <c r="P7" s="32"/>
      <c r="Q7" s="63"/>
      <c r="R7" s="32"/>
      <c r="S7" s="63"/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0</v>
      </c>
      <c r="BF7" s="32">
        <f t="shared" si="3"/>
        <v>0</v>
      </c>
    </row>
    <row r="8" spans="1:58" ht="12.75" x14ac:dyDescent="0.2">
      <c r="A8" s="139"/>
      <c r="B8" s="30" t="s">
        <v>322</v>
      </c>
      <c r="C8" s="63"/>
      <c r="D8" s="32"/>
      <c r="E8" s="63"/>
      <c r="F8" s="32"/>
      <c r="G8" s="63"/>
      <c r="H8" s="32"/>
      <c r="I8" s="63"/>
      <c r="J8" s="32"/>
      <c r="K8" s="63"/>
      <c r="L8" s="32"/>
      <c r="M8" s="63"/>
      <c r="N8" s="32"/>
      <c r="O8" s="63"/>
      <c r="P8" s="32"/>
      <c r="Q8" s="63"/>
      <c r="R8" s="32"/>
      <c r="S8" s="63"/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0</v>
      </c>
      <c r="BF8" s="32">
        <f t="shared" si="4"/>
        <v>0</v>
      </c>
    </row>
    <row r="9" spans="1:58" ht="12.75" x14ac:dyDescent="0.2">
      <c r="A9" s="139"/>
      <c r="B9" s="30" t="s">
        <v>323</v>
      </c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0</v>
      </c>
      <c r="BF9" s="32">
        <f t="shared" si="5"/>
        <v>0</v>
      </c>
    </row>
    <row r="10" spans="1:58" ht="12.75" x14ac:dyDescent="0.2">
      <c r="A10" s="139"/>
      <c r="B10" s="30" t="s">
        <v>324</v>
      </c>
      <c r="C10" s="63"/>
      <c r="D10" s="32"/>
      <c r="E10" s="63"/>
      <c r="F10" s="32"/>
      <c r="G10" s="63"/>
      <c r="H10" s="32"/>
      <c r="I10" s="63"/>
      <c r="J10" s="32"/>
      <c r="K10" s="63"/>
      <c r="L10" s="32"/>
      <c r="M10" s="63"/>
      <c r="N10" s="32"/>
      <c r="O10" s="63"/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0</v>
      </c>
      <c r="BF10" s="32">
        <f t="shared" si="6"/>
        <v>0</v>
      </c>
    </row>
    <row r="11" spans="1:58" ht="12.75" x14ac:dyDescent="0.2">
      <c r="A11" s="139"/>
      <c r="B11" s="30" t="s">
        <v>325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0</v>
      </c>
      <c r="BF11" s="32">
        <f t="shared" si="7"/>
        <v>0</v>
      </c>
    </row>
    <row r="12" spans="1:58" ht="12.75" x14ac:dyDescent="0.2">
      <c r="A12" s="139"/>
      <c r="B12" s="30" t="s">
        <v>326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0</v>
      </c>
      <c r="BF12" s="32">
        <f t="shared" si="8"/>
        <v>0</v>
      </c>
    </row>
    <row r="13" spans="1:58" ht="12.75" x14ac:dyDescent="0.2">
      <c r="A13" s="139"/>
      <c r="B13" s="30" t="s">
        <v>327</v>
      </c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0</v>
      </c>
      <c r="BF13" s="32">
        <f t="shared" si="9"/>
        <v>0</v>
      </c>
    </row>
    <row r="14" spans="1:58" ht="12.75" x14ac:dyDescent="0.2">
      <c r="A14" s="139"/>
      <c r="B14" s="30" t="s">
        <v>328</v>
      </c>
      <c r="C14" s="63"/>
      <c r="D14" s="32"/>
      <c r="E14" s="63"/>
      <c r="F14" s="32"/>
      <c r="G14" s="63"/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0</v>
      </c>
      <c r="BF14" s="32">
        <f t="shared" si="10"/>
        <v>0</v>
      </c>
    </row>
    <row r="15" spans="1:58" ht="12.75" x14ac:dyDescent="0.2">
      <c r="A15" s="139"/>
      <c r="B15" s="30" t="s">
        <v>329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330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0</v>
      </c>
    </row>
    <row r="17" spans="1:58" ht="12.75" x14ac:dyDescent="0.2">
      <c r="A17" s="139"/>
      <c r="B17" s="30" t="s">
        <v>331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0</v>
      </c>
      <c r="BF17" s="32">
        <f t="shared" si="13"/>
        <v>0</v>
      </c>
    </row>
    <row r="18" spans="1:58" ht="12.75" x14ac:dyDescent="0.2">
      <c r="A18" s="139"/>
      <c r="B18" s="30" t="s">
        <v>332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333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334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0</v>
      </c>
      <c r="BF20" s="32">
        <f t="shared" si="16"/>
        <v>0</v>
      </c>
    </row>
    <row r="21" spans="1:58" ht="12.75" x14ac:dyDescent="0.2">
      <c r="A21" s="139"/>
      <c r="B21" s="30" t="s">
        <v>335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336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337</v>
      </c>
      <c r="C23" s="63"/>
      <c r="D23" s="32"/>
      <c r="E23" s="63"/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0</v>
      </c>
      <c r="BF23" s="32">
        <f t="shared" si="19"/>
        <v>0</v>
      </c>
    </row>
    <row r="24" spans="1:58" ht="12.75" x14ac:dyDescent="0.2">
      <c r="A24" s="139"/>
      <c r="B24" s="30" t="s">
        <v>338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0</v>
      </c>
      <c r="BF24" s="32">
        <f t="shared" si="20"/>
        <v>0</v>
      </c>
    </row>
    <row r="25" spans="1:58" ht="12.75" x14ac:dyDescent="0.2">
      <c r="A25" s="140"/>
      <c r="B25" s="45" t="s">
        <v>339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340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341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342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343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344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345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0</v>
      </c>
      <c r="BF31" s="32">
        <f t="shared" si="27"/>
        <v>0</v>
      </c>
    </row>
    <row r="32" spans="1:58" ht="12.75" x14ac:dyDescent="0.2">
      <c r="A32" s="139"/>
      <c r="B32" s="30" t="s">
        <v>346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347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348</v>
      </c>
      <c r="C34" s="55"/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0</v>
      </c>
      <c r="BF34" s="56">
        <f t="shared" si="30"/>
        <v>0</v>
      </c>
    </row>
    <row r="35" spans="1:58" ht="12.75" x14ac:dyDescent="0.2">
      <c r="A35" s="139"/>
      <c r="B35" s="30" t="s">
        <v>349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0</v>
      </c>
      <c r="BF35" s="32">
        <f t="shared" si="31"/>
        <v>0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358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359</v>
      </c>
      <c r="C4" s="118">
        <v>3</v>
      </c>
      <c r="D4" s="20"/>
      <c r="E4" s="118">
        <v>3</v>
      </c>
      <c r="F4" s="20"/>
      <c r="G4" s="19"/>
      <c r="H4" s="20"/>
      <c r="I4" s="118">
        <v>4</v>
      </c>
      <c r="J4" s="119">
        <v>15</v>
      </c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10</v>
      </c>
      <c r="BF4" s="20">
        <f t="shared" si="0"/>
        <v>15</v>
      </c>
    </row>
    <row r="5" spans="1:58" ht="12.75" x14ac:dyDescent="0.2">
      <c r="A5" s="139"/>
      <c r="B5" s="30" t="s">
        <v>360</v>
      </c>
      <c r="C5" s="31"/>
      <c r="D5" s="32"/>
      <c r="E5" s="31"/>
      <c r="F5" s="32"/>
      <c r="G5" s="63">
        <v>1</v>
      </c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1</v>
      </c>
      <c r="BF5" s="32">
        <f t="shared" si="1"/>
        <v>0</v>
      </c>
    </row>
    <row r="6" spans="1:58" ht="12.75" x14ac:dyDescent="0.2">
      <c r="A6" s="139"/>
      <c r="B6" s="30" t="s">
        <v>361</v>
      </c>
      <c r="C6" s="63">
        <v>5</v>
      </c>
      <c r="D6" s="32"/>
      <c r="E6" s="63">
        <v>3</v>
      </c>
      <c r="F6" s="32"/>
      <c r="G6" s="63">
        <v>1</v>
      </c>
      <c r="H6" s="32"/>
      <c r="I6" s="63">
        <v>1</v>
      </c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10</v>
      </c>
      <c r="BF6" s="32">
        <f t="shared" si="2"/>
        <v>0</v>
      </c>
    </row>
    <row r="7" spans="1:58" ht="12.75" x14ac:dyDescent="0.2">
      <c r="A7" s="139"/>
      <c r="B7" s="30" t="s">
        <v>362</v>
      </c>
      <c r="C7" s="63"/>
      <c r="D7" s="32"/>
      <c r="E7" s="63">
        <v>52</v>
      </c>
      <c r="F7" s="32"/>
      <c r="G7" s="63">
        <v>43</v>
      </c>
      <c r="H7" s="32"/>
      <c r="I7" s="63">
        <v>50</v>
      </c>
      <c r="J7" s="32"/>
      <c r="K7" s="63">
        <v>48</v>
      </c>
      <c r="L7" s="32"/>
      <c r="M7" s="63"/>
      <c r="N7" s="32"/>
      <c r="O7" s="63"/>
      <c r="P7" s="32"/>
      <c r="Q7" s="63"/>
      <c r="R7" s="32"/>
      <c r="S7" s="63"/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193</v>
      </c>
      <c r="BF7" s="32">
        <f t="shared" si="3"/>
        <v>0</v>
      </c>
    </row>
    <row r="8" spans="1:58" ht="12.75" x14ac:dyDescent="0.2">
      <c r="A8" s="139"/>
      <c r="B8" s="30" t="s">
        <v>363</v>
      </c>
      <c r="C8" s="63">
        <v>80</v>
      </c>
      <c r="D8" s="32"/>
      <c r="E8" s="63">
        <v>14</v>
      </c>
      <c r="F8" s="32"/>
      <c r="G8" s="63"/>
      <c r="H8" s="32"/>
      <c r="I8" s="63"/>
      <c r="J8" s="32"/>
      <c r="K8" s="63">
        <v>32</v>
      </c>
      <c r="L8" s="32"/>
      <c r="M8" s="63"/>
      <c r="N8" s="32"/>
      <c r="O8" s="63"/>
      <c r="P8" s="32"/>
      <c r="Q8" s="63"/>
      <c r="R8" s="32"/>
      <c r="S8" s="63"/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126</v>
      </c>
      <c r="BF8" s="32">
        <f t="shared" si="4"/>
        <v>0</v>
      </c>
    </row>
    <row r="9" spans="1:58" ht="12.75" x14ac:dyDescent="0.2">
      <c r="A9" s="139"/>
      <c r="B9" s="30" t="s">
        <v>364</v>
      </c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0</v>
      </c>
      <c r="BF9" s="32">
        <f t="shared" si="5"/>
        <v>0</v>
      </c>
    </row>
    <row r="10" spans="1:58" ht="12.75" x14ac:dyDescent="0.2">
      <c r="A10" s="139"/>
      <c r="B10" s="30" t="s">
        <v>365</v>
      </c>
      <c r="C10" s="63">
        <v>3</v>
      </c>
      <c r="D10" s="32"/>
      <c r="E10" s="63"/>
      <c r="F10" s="32"/>
      <c r="G10" s="63"/>
      <c r="H10" s="32"/>
      <c r="I10" s="63"/>
      <c r="J10" s="32"/>
      <c r="K10" s="63"/>
      <c r="L10" s="32"/>
      <c r="M10" s="63"/>
      <c r="N10" s="32"/>
      <c r="O10" s="63"/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3</v>
      </c>
      <c r="BF10" s="32">
        <f t="shared" si="6"/>
        <v>0</v>
      </c>
    </row>
    <row r="11" spans="1:58" ht="12.75" x14ac:dyDescent="0.2">
      <c r="A11" s="139"/>
      <c r="B11" s="30" t="s">
        <v>366</v>
      </c>
      <c r="C11" s="31"/>
      <c r="D11" s="32"/>
      <c r="E11" s="31"/>
      <c r="F11" s="32"/>
      <c r="G11" s="31"/>
      <c r="H11" s="32"/>
      <c r="I11" s="31"/>
      <c r="J11" s="32"/>
      <c r="K11" s="63">
        <v>4</v>
      </c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4</v>
      </c>
      <c r="BF11" s="32">
        <f t="shared" si="7"/>
        <v>0</v>
      </c>
    </row>
    <row r="12" spans="1:58" ht="12.75" x14ac:dyDescent="0.2">
      <c r="A12" s="139"/>
      <c r="B12" s="30" t="s">
        <v>367</v>
      </c>
      <c r="C12" s="31"/>
      <c r="D12" s="32"/>
      <c r="E12" s="63">
        <v>1</v>
      </c>
      <c r="F12" s="32"/>
      <c r="G12" s="63">
        <v>1</v>
      </c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2</v>
      </c>
      <c r="BF12" s="32">
        <f t="shared" si="8"/>
        <v>0</v>
      </c>
    </row>
    <row r="13" spans="1:58" ht="12.75" x14ac:dyDescent="0.2">
      <c r="A13" s="139"/>
      <c r="B13" s="30" t="s">
        <v>368</v>
      </c>
      <c r="C13" s="63">
        <v>1</v>
      </c>
      <c r="D13" s="64">
        <v>3</v>
      </c>
      <c r="E13" s="63">
        <v>10</v>
      </c>
      <c r="F13" s="64">
        <v>16</v>
      </c>
      <c r="G13" s="63">
        <v>12</v>
      </c>
      <c r="H13" s="64">
        <v>7</v>
      </c>
      <c r="I13" s="31"/>
      <c r="J13" s="32"/>
      <c r="K13" s="63">
        <v>3</v>
      </c>
      <c r="L13" s="64">
        <v>4</v>
      </c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26</v>
      </c>
      <c r="BF13" s="32">
        <f t="shared" si="9"/>
        <v>30</v>
      </c>
    </row>
    <row r="14" spans="1:58" ht="12.75" x14ac:dyDescent="0.2">
      <c r="A14" s="139"/>
      <c r="B14" s="30" t="s">
        <v>369</v>
      </c>
      <c r="C14" s="63"/>
      <c r="D14" s="32"/>
      <c r="E14" s="63"/>
      <c r="F14" s="32"/>
      <c r="G14" s="63"/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0</v>
      </c>
      <c r="BF14" s="32">
        <f t="shared" si="10"/>
        <v>0</v>
      </c>
    </row>
    <row r="15" spans="1:58" ht="12.75" x14ac:dyDescent="0.2">
      <c r="A15" s="139"/>
      <c r="B15" s="30" t="s">
        <v>370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371</v>
      </c>
      <c r="C16" s="31"/>
      <c r="D16" s="32"/>
      <c r="E16" s="31"/>
      <c r="F16" s="32"/>
      <c r="G16" s="63">
        <v>5</v>
      </c>
      <c r="H16" s="32"/>
      <c r="I16" s="31"/>
      <c r="J16" s="32"/>
      <c r="K16" s="63">
        <v>2</v>
      </c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7</v>
      </c>
      <c r="BF16" s="32">
        <f t="shared" si="12"/>
        <v>0</v>
      </c>
    </row>
    <row r="17" spans="1:58" ht="12.75" x14ac:dyDescent="0.2">
      <c r="A17" s="139"/>
      <c r="B17" s="30" t="s">
        <v>372</v>
      </c>
      <c r="C17" s="63">
        <v>1</v>
      </c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1</v>
      </c>
      <c r="BF17" s="32">
        <f t="shared" si="13"/>
        <v>0</v>
      </c>
    </row>
    <row r="18" spans="1:58" ht="12.75" x14ac:dyDescent="0.2">
      <c r="A18" s="139"/>
      <c r="B18" s="30" t="s">
        <v>373</v>
      </c>
      <c r="C18" s="31"/>
      <c r="D18" s="32"/>
      <c r="E18" s="31"/>
      <c r="F18" s="32"/>
      <c r="G18" s="63">
        <v>1</v>
      </c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1</v>
      </c>
      <c r="BF18" s="32">
        <f t="shared" si="14"/>
        <v>0</v>
      </c>
    </row>
    <row r="19" spans="1:58" ht="12.75" x14ac:dyDescent="0.2">
      <c r="A19" s="139"/>
      <c r="B19" s="30" t="s">
        <v>374</v>
      </c>
      <c r="C19" s="31"/>
      <c r="D19" s="32"/>
      <c r="E19" s="31"/>
      <c r="F19" s="32"/>
      <c r="G19" s="63">
        <v>4</v>
      </c>
      <c r="H19" s="32"/>
      <c r="I19" s="63">
        <v>15</v>
      </c>
      <c r="J19" s="64">
        <v>2</v>
      </c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19</v>
      </c>
      <c r="BF19" s="32">
        <f t="shared" si="15"/>
        <v>2</v>
      </c>
    </row>
    <row r="20" spans="1:58" ht="12.75" x14ac:dyDescent="0.2">
      <c r="A20" s="139"/>
      <c r="B20" s="30" t="s">
        <v>375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0</v>
      </c>
      <c r="BF20" s="32">
        <f t="shared" si="16"/>
        <v>0</v>
      </c>
    </row>
    <row r="21" spans="1:58" ht="12.75" x14ac:dyDescent="0.2">
      <c r="A21" s="139"/>
      <c r="B21" s="30" t="s">
        <v>376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377</v>
      </c>
      <c r="C22" s="63">
        <v>3</v>
      </c>
      <c r="D22" s="32"/>
      <c r="E22" s="63">
        <v>1</v>
      </c>
      <c r="F22" s="32"/>
      <c r="G22" s="63">
        <v>8</v>
      </c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12</v>
      </c>
      <c r="BF22" s="32">
        <f t="shared" si="18"/>
        <v>0</v>
      </c>
    </row>
    <row r="23" spans="1:58" ht="12.75" x14ac:dyDescent="0.2">
      <c r="A23" s="139"/>
      <c r="B23" s="30" t="s">
        <v>378</v>
      </c>
      <c r="C23" s="63"/>
      <c r="D23" s="32"/>
      <c r="E23" s="63"/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0</v>
      </c>
      <c r="BF23" s="32">
        <f t="shared" si="19"/>
        <v>0</v>
      </c>
    </row>
    <row r="24" spans="1:58" ht="12.75" x14ac:dyDescent="0.2">
      <c r="A24" s="139"/>
      <c r="B24" s="30" t="s">
        <v>379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0</v>
      </c>
      <c r="BF24" s="32">
        <f t="shared" si="20"/>
        <v>0</v>
      </c>
    </row>
    <row r="25" spans="1:58" ht="12.75" x14ac:dyDescent="0.2">
      <c r="A25" s="140"/>
      <c r="B25" s="45" t="s">
        <v>380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381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382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383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384</v>
      </c>
      <c r="C29" s="31"/>
      <c r="D29" s="32"/>
      <c r="E29" s="31"/>
      <c r="F29" s="32"/>
      <c r="G29" s="31"/>
      <c r="H29" s="32"/>
      <c r="I29" s="63">
        <v>1</v>
      </c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1</v>
      </c>
      <c r="BF29" s="32">
        <f t="shared" si="25"/>
        <v>0</v>
      </c>
    </row>
    <row r="30" spans="1:58" ht="12.75" x14ac:dyDescent="0.2">
      <c r="A30" s="139"/>
      <c r="B30" s="30" t="s">
        <v>385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386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0</v>
      </c>
      <c r="BF31" s="32">
        <f t="shared" si="27"/>
        <v>0</v>
      </c>
    </row>
    <row r="32" spans="1:58" ht="12.75" x14ac:dyDescent="0.2">
      <c r="A32" s="139"/>
      <c r="B32" s="30" t="s">
        <v>387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388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/>
      <c r="C34" s="55"/>
      <c r="D34" s="56"/>
      <c r="E34" s="55"/>
      <c r="F34" s="56"/>
      <c r="G34" s="73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0</v>
      </c>
      <c r="BF34" s="56">
        <f t="shared" si="30"/>
        <v>0</v>
      </c>
    </row>
    <row r="35" spans="1:58" ht="12.75" x14ac:dyDescent="0.2">
      <c r="A35" s="139"/>
      <c r="B35" s="30"/>
      <c r="C35" s="31"/>
      <c r="D35" s="32"/>
      <c r="E35" s="31"/>
      <c r="F35" s="32"/>
      <c r="G35" s="63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0</v>
      </c>
      <c r="BF35" s="32">
        <f t="shared" si="31"/>
        <v>0</v>
      </c>
    </row>
    <row r="36" spans="1:58" ht="12.75" x14ac:dyDescent="0.2">
      <c r="A36" s="139"/>
      <c r="B36" s="30"/>
      <c r="C36" s="31"/>
      <c r="D36" s="32"/>
      <c r="E36" s="31"/>
      <c r="F36" s="32"/>
      <c r="G36" s="31"/>
      <c r="H36" s="32"/>
      <c r="I36" s="63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389</v>
      </c>
      <c r="C37" s="31"/>
      <c r="D37" s="32"/>
      <c r="E37" s="31"/>
      <c r="F37" s="32"/>
      <c r="G37" s="31"/>
      <c r="H37" s="32"/>
      <c r="I37" s="31"/>
      <c r="J37" s="32"/>
      <c r="K37" s="31"/>
      <c r="L37" s="64">
        <v>5</v>
      </c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5</v>
      </c>
    </row>
    <row r="38" spans="1:58" ht="12.75" x14ac:dyDescent="0.2">
      <c r="A38" s="139"/>
      <c r="B38" s="30"/>
      <c r="C38" s="31"/>
      <c r="D38" s="32"/>
      <c r="E38" s="31"/>
      <c r="F38" s="32"/>
      <c r="G38" s="31"/>
      <c r="H38" s="32"/>
      <c r="I38" s="31"/>
      <c r="J38" s="32"/>
      <c r="K38" s="31"/>
      <c r="L38" s="64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BA2:BB2"/>
    <mergeCell ref="BC2:BD2"/>
    <mergeCell ref="BE2:BF2"/>
    <mergeCell ref="AS2:AT2"/>
    <mergeCell ref="AY2:AZ2"/>
    <mergeCell ref="U2:V2"/>
    <mergeCell ref="W2:X2"/>
    <mergeCell ref="Y2:Z2"/>
    <mergeCell ref="AA2:AB2"/>
    <mergeCell ref="AC2:AD2"/>
    <mergeCell ref="AE2:AF2"/>
    <mergeCell ref="AM2:AN2"/>
    <mergeCell ref="AU2:AV2"/>
    <mergeCell ref="AW2:AX2"/>
    <mergeCell ref="A4:A25"/>
    <mergeCell ref="A26:A33"/>
    <mergeCell ref="A34:A43"/>
    <mergeCell ref="AO2:AP2"/>
    <mergeCell ref="AQ2:AR2"/>
    <mergeCell ref="C1:AP1"/>
    <mergeCell ref="C2:D2"/>
    <mergeCell ref="E2:F2"/>
    <mergeCell ref="G2:H2"/>
    <mergeCell ref="I2:J2"/>
    <mergeCell ref="S2:T2"/>
    <mergeCell ref="AK2:AL2"/>
    <mergeCell ref="K2:L2"/>
    <mergeCell ref="M2:N2"/>
    <mergeCell ref="AG2:AH2"/>
    <mergeCell ref="AI2:AJ2"/>
    <mergeCell ref="O2:P2"/>
    <mergeCell ref="Q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390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391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0</v>
      </c>
      <c r="BF4" s="20">
        <f t="shared" si="0"/>
        <v>0</v>
      </c>
    </row>
    <row r="5" spans="1:58" ht="12.75" x14ac:dyDescent="0.2">
      <c r="A5" s="139"/>
      <c r="B5" s="30" t="s">
        <v>392</v>
      </c>
      <c r="C5" s="63">
        <v>1</v>
      </c>
      <c r="D5" s="32"/>
      <c r="E5" s="63">
        <v>1</v>
      </c>
      <c r="F5" s="32"/>
      <c r="G5" s="31"/>
      <c r="H5" s="64">
        <v>2</v>
      </c>
      <c r="I5" s="63">
        <v>2</v>
      </c>
      <c r="J5" s="64">
        <v>3</v>
      </c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4</v>
      </c>
      <c r="BF5" s="32">
        <f t="shared" si="1"/>
        <v>5</v>
      </c>
    </row>
    <row r="6" spans="1:58" ht="12.75" x14ac:dyDescent="0.2">
      <c r="A6" s="139"/>
      <c r="B6" s="30" t="s">
        <v>393</v>
      </c>
      <c r="C6" s="63">
        <v>7</v>
      </c>
      <c r="D6" s="64">
        <v>6</v>
      </c>
      <c r="E6" s="63">
        <v>6</v>
      </c>
      <c r="F6" s="64">
        <v>2</v>
      </c>
      <c r="G6" s="63">
        <v>1</v>
      </c>
      <c r="H6" s="64">
        <v>2</v>
      </c>
      <c r="I6" s="63">
        <v>2</v>
      </c>
      <c r="J6" s="64">
        <v>13</v>
      </c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16</v>
      </c>
      <c r="BF6" s="32">
        <f t="shared" si="2"/>
        <v>23</v>
      </c>
    </row>
    <row r="7" spans="1:58" ht="12.75" x14ac:dyDescent="0.2">
      <c r="A7" s="139"/>
      <c r="B7" s="30" t="s">
        <v>394</v>
      </c>
      <c r="C7" s="63">
        <v>64</v>
      </c>
      <c r="D7" s="32"/>
      <c r="E7" s="63">
        <v>53</v>
      </c>
      <c r="F7" s="32"/>
      <c r="G7" s="63">
        <v>67</v>
      </c>
      <c r="H7" s="32"/>
      <c r="I7" s="63">
        <v>58</v>
      </c>
      <c r="J7" s="32"/>
      <c r="K7" s="63"/>
      <c r="L7" s="32"/>
      <c r="M7" s="63"/>
      <c r="N7" s="32"/>
      <c r="O7" s="63"/>
      <c r="P7" s="32"/>
      <c r="Q7" s="63"/>
      <c r="R7" s="32"/>
      <c r="S7" s="63"/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242</v>
      </c>
      <c r="BF7" s="32">
        <f t="shared" si="3"/>
        <v>0</v>
      </c>
    </row>
    <row r="8" spans="1:58" ht="12.75" x14ac:dyDescent="0.2">
      <c r="A8" s="139"/>
      <c r="B8" s="30" t="s">
        <v>395</v>
      </c>
      <c r="C8" s="63">
        <v>7</v>
      </c>
      <c r="D8" s="32"/>
      <c r="E8" s="63">
        <v>5</v>
      </c>
      <c r="F8" s="32"/>
      <c r="G8" s="63">
        <v>4</v>
      </c>
      <c r="H8" s="64">
        <v>3</v>
      </c>
      <c r="I8" s="63">
        <v>2</v>
      </c>
      <c r="J8" s="32"/>
      <c r="K8" s="63"/>
      <c r="L8" s="32"/>
      <c r="M8" s="63"/>
      <c r="N8" s="32"/>
      <c r="O8" s="63"/>
      <c r="P8" s="32"/>
      <c r="Q8" s="63"/>
      <c r="R8" s="32"/>
      <c r="S8" s="63"/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18</v>
      </c>
      <c r="BF8" s="32">
        <f t="shared" si="4"/>
        <v>3</v>
      </c>
    </row>
    <row r="9" spans="1:58" ht="12.75" x14ac:dyDescent="0.2">
      <c r="A9" s="139"/>
      <c r="B9" s="30" t="s">
        <v>396</v>
      </c>
      <c r="C9" s="63">
        <v>1</v>
      </c>
      <c r="D9" s="32"/>
      <c r="E9" s="31"/>
      <c r="F9" s="32"/>
      <c r="G9" s="31"/>
      <c r="H9" s="32"/>
      <c r="I9" s="31"/>
      <c r="J9" s="64">
        <v>1</v>
      </c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1</v>
      </c>
      <c r="BF9" s="32">
        <f t="shared" si="5"/>
        <v>1</v>
      </c>
    </row>
    <row r="10" spans="1:58" ht="12.75" x14ac:dyDescent="0.2">
      <c r="A10" s="139"/>
      <c r="B10" s="30" t="s">
        <v>397</v>
      </c>
      <c r="C10" s="63">
        <v>1</v>
      </c>
      <c r="D10" s="32"/>
      <c r="E10" s="63"/>
      <c r="F10" s="32"/>
      <c r="G10" s="63"/>
      <c r="H10" s="32"/>
      <c r="I10" s="63"/>
      <c r="J10" s="32"/>
      <c r="K10" s="63"/>
      <c r="L10" s="32"/>
      <c r="M10" s="63"/>
      <c r="N10" s="32"/>
      <c r="O10" s="63"/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1</v>
      </c>
      <c r="BF10" s="32">
        <f t="shared" si="6"/>
        <v>0</v>
      </c>
    </row>
    <row r="11" spans="1:58" ht="12.75" x14ac:dyDescent="0.2">
      <c r="A11" s="139"/>
      <c r="B11" s="30" t="s">
        <v>398</v>
      </c>
      <c r="C11" s="31"/>
      <c r="D11" s="32"/>
      <c r="E11" s="31"/>
      <c r="F11" s="32"/>
      <c r="G11" s="63">
        <v>1</v>
      </c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1</v>
      </c>
      <c r="BF11" s="32">
        <f t="shared" si="7"/>
        <v>0</v>
      </c>
    </row>
    <row r="12" spans="1:58" ht="12.75" x14ac:dyDescent="0.2">
      <c r="A12" s="139"/>
      <c r="B12" s="30" t="s">
        <v>399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0</v>
      </c>
      <c r="BF12" s="32">
        <f t="shared" si="8"/>
        <v>0</v>
      </c>
    </row>
    <row r="13" spans="1:58" ht="12.75" x14ac:dyDescent="0.2">
      <c r="A13" s="139"/>
      <c r="B13" s="30" t="s">
        <v>400</v>
      </c>
      <c r="C13" s="63">
        <v>2</v>
      </c>
      <c r="D13" s="64">
        <v>1</v>
      </c>
      <c r="E13" s="63">
        <v>7</v>
      </c>
      <c r="F13" s="64">
        <v>3</v>
      </c>
      <c r="G13" s="63">
        <v>1</v>
      </c>
      <c r="H13" s="64">
        <v>1</v>
      </c>
      <c r="I13" s="31"/>
      <c r="J13" s="64">
        <v>1</v>
      </c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10</v>
      </c>
      <c r="BF13" s="32">
        <f t="shared" si="9"/>
        <v>6</v>
      </c>
    </row>
    <row r="14" spans="1:58" ht="12.75" x14ac:dyDescent="0.2">
      <c r="A14" s="139"/>
      <c r="B14" s="30" t="s">
        <v>401</v>
      </c>
      <c r="C14" s="63"/>
      <c r="D14" s="32"/>
      <c r="E14" s="63"/>
      <c r="F14" s="32"/>
      <c r="G14" s="63">
        <v>3</v>
      </c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3</v>
      </c>
      <c r="BF14" s="32">
        <f t="shared" si="10"/>
        <v>0</v>
      </c>
    </row>
    <row r="15" spans="1:58" ht="12.75" x14ac:dyDescent="0.2">
      <c r="A15" s="139"/>
      <c r="B15" s="30" t="s">
        <v>402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403</v>
      </c>
      <c r="C16" s="31"/>
      <c r="D16" s="64">
        <v>1</v>
      </c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1</v>
      </c>
    </row>
    <row r="17" spans="1:58" ht="12.75" x14ac:dyDescent="0.2">
      <c r="A17" s="139"/>
      <c r="B17" s="30" t="s">
        <v>404</v>
      </c>
      <c r="C17" s="31"/>
      <c r="D17" s="32"/>
      <c r="E17" s="31"/>
      <c r="F17" s="32"/>
      <c r="G17" s="31"/>
      <c r="H17" s="32"/>
      <c r="I17" s="63">
        <v>1</v>
      </c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1</v>
      </c>
      <c r="BF17" s="32">
        <f t="shared" si="13"/>
        <v>0</v>
      </c>
    </row>
    <row r="18" spans="1:58" ht="12.75" x14ac:dyDescent="0.2">
      <c r="A18" s="139"/>
      <c r="B18" s="30" t="s">
        <v>405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406</v>
      </c>
      <c r="C19" s="31"/>
      <c r="D19" s="32"/>
      <c r="E19" s="63">
        <v>2</v>
      </c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2</v>
      </c>
      <c r="BF19" s="32">
        <f t="shared" si="15"/>
        <v>0</v>
      </c>
    </row>
    <row r="20" spans="1:58" ht="12.75" x14ac:dyDescent="0.2">
      <c r="A20" s="139"/>
      <c r="B20" s="30" t="s">
        <v>407</v>
      </c>
      <c r="C20" s="63">
        <v>4</v>
      </c>
      <c r="D20" s="32"/>
      <c r="E20" s="63">
        <v>8</v>
      </c>
      <c r="F20" s="32"/>
      <c r="G20" s="63">
        <v>5</v>
      </c>
      <c r="H20" s="32"/>
      <c r="I20" s="63">
        <v>5</v>
      </c>
      <c r="J20" s="64">
        <v>1</v>
      </c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22</v>
      </c>
      <c r="BF20" s="32">
        <f t="shared" si="16"/>
        <v>1</v>
      </c>
    </row>
    <row r="21" spans="1:58" ht="12.75" x14ac:dyDescent="0.2">
      <c r="A21" s="139"/>
      <c r="B21" s="30" t="s">
        <v>408</v>
      </c>
      <c r="C21" s="31"/>
      <c r="D21" s="32"/>
      <c r="E21" s="31"/>
      <c r="F21" s="32"/>
      <c r="G21" s="63">
        <v>1</v>
      </c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1</v>
      </c>
      <c r="BF21" s="32">
        <f t="shared" si="17"/>
        <v>0</v>
      </c>
    </row>
    <row r="22" spans="1:58" ht="12.75" x14ac:dyDescent="0.2">
      <c r="A22" s="139"/>
      <c r="B22" s="30" t="s">
        <v>409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410</v>
      </c>
      <c r="C23" s="63"/>
      <c r="D23" s="32"/>
      <c r="E23" s="63"/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0</v>
      </c>
      <c r="BF23" s="32">
        <f t="shared" si="19"/>
        <v>0</v>
      </c>
    </row>
    <row r="24" spans="1:58" ht="12.75" x14ac:dyDescent="0.2">
      <c r="A24" s="139"/>
      <c r="B24" s="30" t="s">
        <v>411</v>
      </c>
      <c r="C24" s="63">
        <v>2</v>
      </c>
      <c r="D24" s="64">
        <v>1</v>
      </c>
      <c r="E24" s="63">
        <v>2</v>
      </c>
      <c r="F24" s="64">
        <v>11</v>
      </c>
      <c r="G24" s="63">
        <v>2</v>
      </c>
      <c r="H24" s="64">
        <v>6</v>
      </c>
      <c r="I24" s="63">
        <v>3</v>
      </c>
      <c r="J24" s="64">
        <v>3</v>
      </c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9</v>
      </c>
      <c r="BF24" s="32">
        <f t="shared" si="20"/>
        <v>21</v>
      </c>
    </row>
    <row r="25" spans="1:58" ht="12.75" x14ac:dyDescent="0.2">
      <c r="A25" s="140"/>
      <c r="B25" s="45" t="s">
        <v>412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413</v>
      </c>
      <c r="C26" s="73">
        <v>1</v>
      </c>
      <c r="D26" s="56"/>
      <c r="E26" s="73">
        <v>1</v>
      </c>
      <c r="F26" s="56"/>
      <c r="G26" s="55"/>
      <c r="H26" s="56"/>
      <c r="I26" s="73">
        <v>1</v>
      </c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3</v>
      </c>
      <c r="BF26" s="56">
        <f t="shared" si="22"/>
        <v>0</v>
      </c>
    </row>
    <row r="27" spans="1:58" ht="12.75" x14ac:dyDescent="0.2">
      <c r="A27" s="139"/>
      <c r="B27" s="30" t="s">
        <v>414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415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416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417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418</v>
      </c>
      <c r="C31" s="63">
        <v>1</v>
      </c>
      <c r="D31" s="32"/>
      <c r="E31" s="31"/>
      <c r="F31" s="32"/>
      <c r="G31" s="63">
        <v>1</v>
      </c>
      <c r="H31" s="32"/>
      <c r="I31" s="63">
        <v>4</v>
      </c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6</v>
      </c>
      <c r="BF31" s="32">
        <f t="shared" si="27"/>
        <v>0</v>
      </c>
    </row>
    <row r="32" spans="1:58" ht="12.75" x14ac:dyDescent="0.2">
      <c r="A32" s="139"/>
      <c r="B32" s="30" t="s">
        <v>419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420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348</v>
      </c>
      <c r="C34" s="55"/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0</v>
      </c>
      <c r="BF34" s="56">
        <f t="shared" si="30"/>
        <v>0</v>
      </c>
    </row>
    <row r="35" spans="1:58" ht="12.75" x14ac:dyDescent="0.2">
      <c r="A35" s="139"/>
      <c r="B35" s="30" t="s">
        <v>349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0</v>
      </c>
      <c r="BF35" s="32">
        <f t="shared" si="31"/>
        <v>0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421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422</v>
      </c>
      <c r="C4" s="19"/>
      <c r="D4" s="20"/>
      <c r="E4" s="19"/>
      <c r="F4" s="20"/>
      <c r="G4" s="118">
        <v>1</v>
      </c>
      <c r="H4" s="20"/>
      <c r="I4" s="118">
        <v>1</v>
      </c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2</v>
      </c>
      <c r="BF4" s="20">
        <f t="shared" si="0"/>
        <v>0</v>
      </c>
    </row>
    <row r="5" spans="1:58" ht="12.75" x14ac:dyDescent="0.2">
      <c r="A5" s="139"/>
      <c r="B5" s="30" t="s">
        <v>423</v>
      </c>
      <c r="C5" s="31"/>
      <c r="D5" s="64">
        <v>1</v>
      </c>
      <c r="E5" s="63">
        <v>4</v>
      </c>
      <c r="F5" s="32"/>
      <c r="G5" s="63">
        <v>3</v>
      </c>
      <c r="H5" s="32"/>
      <c r="I5" s="63">
        <v>3</v>
      </c>
      <c r="J5" s="64">
        <v>1</v>
      </c>
      <c r="K5" s="31"/>
      <c r="L5" s="32"/>
      <c r="M5" s="63">
        <v>2</v>
      </c>
      <c r="N5" s="32"/>
      <c r="O5" s="63">
        <v>1</v>
      </c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13</v>
      </c>
      <c r="BF5" s="32">
        <f t="shared" si="1"/>
        <v>2</v>
      </c>
    </row>
    <row r="6" spans="1:58" ht="12.75" x14ac:dyDescent="0.2">
      <c r="A6" s="139"/>
      <c r="B6" s="30" t="s">
        <v>424</v>
      </c>
      <c r="C6" s="63">
        <v>5</v>
      </c>
      <c r="D6" s="32"/>
      <c r="E6" s="63">
        <v>5</v>
      </c>
      <c r="F6" s="64">
        <v>5</v>
      </c>
      <c r="G6" s="63">
        <v>13</v>
      </c>
      <c r="H6" s="32"/>
      <c r="I6" s="63">
        <v>6</v>
      </c>
      <c r="J6" s="64">
        <v>2</v>
      </c>
      <c r="K6" s="63">
        <v>1</v>
      </c>
      <c r="L6" s="32"/>
      <c r="M6" s="63">
        <v>2</v>
      </c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32</v>
      </c>
      <c r="BF6" s="32">
        <f t="shared" si="2"/>
        <v>7</v>
      </c>
    </row>
    <row r="7" spans="1:58" ht="12.75" x14ac:dyDescent="0.2">
      <c r="A7" s="139"/>
      <c r="B7" s="30" t="s">
        <v>425</v>
      </c>
      <c r="C7" s="63">
        <v>48</v>
      </c>
      <c r="D7" s="32"/>
      <c r="E7" s="63">
        <v>20</v>
      </c>
      <c r="F7" s="32"/>
      <c r="G7" s="63">
        <v>43</v>
      </c>
      <c r="H7" s="32"/>
      <c r="I7" s="63">
        <v>47</v>
      </c>
      <c r="J7" s="32"/>
      <c r="K7" s="63">
        <v>39</v>
      </c>
      <c r="L7" s="32"/>
      <c r="M7" s="63">
        <v>48</v>
      </c>
      <c r="N7" s="32"/>
      <c r="O7" s="63">
        <v>47</v>
      </c>
      <c r="P7" s="32"/>
      <c r="Q7" s="63"/>
      <c r="R7" s="32"/>
      <c r="S7" s="63"/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292</v>
      </c>
      <c r="BF7" s="32">
        <f t="shared" si="3"/>
        <v>0</v>
      </c>
    </row>
    <row r="8" spans="1:58" ht="12.75" x14ac:dyDescent="0.2">
      <c r="A8" s="139"/>
      <c r="B8" s="30" t="s">
        <v>426</v>
      </c>
      <c r="C8" s="63">
        <v>36</v>
      </c>
      <c r="D8" s="32"/>
      <c r="E8" s="63">
        <v>35</v>
      </c>
      <c r="F8" s="32"/>
      <c r="G8" s="63">
        <v>34</v>
      </c>
      <c r="H8" s="32"/>
      <c r="I8" s="63">
        <v>27</v>
      </c>
      <c r="J8" s="32"/>
      <c r="K8" s="63">
        <v>47</v>
      </c>
      <c r="L8" s="32"/>
      <c r="M8" s="63">
        <v>32</v>
      </c>
      <c r="N8" s="32"/>
      <c r="O8" s="63">
        <v>39</v>
      </c>
      <c r="P8" s="32"/>
      <c r="Q8" s="63"/>
      <c r="R8" s="32"/>
      <c r="S8" s="63"/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250</v>
      </c>
      <c r="BF8" s="32">
        <f t="shared" si="4"/>
        <v>0</v>
      </c>
    </row>
    <row r="9" spans="1:58" ht="12.75" x14ac:dyDescent="0.2">
      <c r="A9" s="139"/>
      <c r="B9" s="30" t="s">
        <v>427</v>
      </c>
      <c r="C9" s="31"/>
      <c r="D9" s="32"/>
      <c r="E9" s="63">
        <v>2</v>
      </c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2</v>
      </c>
      <c r="BF9" s="32">
        <f t="shared" si="5"/>
        <v>0</v>
      </c>
    </row>
    <row r="10" spans="1:58" ht="12.75" x14ac:dyDescent="0.2">
      <c r="A10" s="139"/>
      <c r="B10" s="30" t="s">
        <v>428</v>
      </c>
      <c r="C10" s="63"/>
      <c r="D10" s="32"/>
      <c r="E10" s="63"/>
      <c r="F10" s="32"/>
      <c r="G10" s="63"/>
      <c r="H10" s="32"/>
      <c r="I10" s="63"/>
      <c r="J10" s="32"/>
      <c r="K10" s="63"/>
      <c r="L10" s="32"/>
      <c r="M10" s="63"/>
      <c r="N10" s="32"/>
      <c r="O10" s="63"/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0</v>
      </c>
      <c r="BF10" s="32">
        <f t="shared" si="6"/>
        <v>0</v>
      </c>
    </row>
    <row r="11" spans="1:58" ht="12.75" x14ac:dyDescent="0.2">
      <c r="A11" s="139"/>
      <c r="B11" s="30" t="s">
        <v>429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0</v>
      </c>
      <c r="BF11" s="32">
        <f t="shared" si="7"/>
        <v>0</v>
      </c>
    </row>
    <row r="12" spans="1:58" ht="12.75" x14ac:dyDescent="0.2">
      <c r="A12" s="139"/>
      <c r="B12" s="30" t="s">
        <v>430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0</v>
      </c>
      <c r="BF12" s="32">
        <f t="shared" si="8"/>
        <v>0</v>
      </c>
    </row>
    <row r="13" spans="1:58" ht="12.75" x14ac:dyDescent="0.2">
      <c r="A13" s="139"/>
      <c r="B13" s="30" t="s">
        <v>431</v>
      </c>
      <c r="C13" s="63">
        <v>1</v>
      </c>
      <c r="D13" s="64">
        <v>1</v>
      </c>
      <c r="E13" s="31"/>
      <c r="F13" s="64">
        <v>4</v>
      </c>
      <c r="G13" s="63">
        <v>6</v>
      </c>
      <c r="H13" s="64">
        <v>1</v>
      </c>
      <c r="I13" s="31"/>
      <c r="J13" s="64">
        <v>4</v>
      </c>
      <c r="K13" s="63">
        <v>3</v>
      </c>
      <c r="L13" s="32"/>
      <c r="M13" s="63">
        <v>1</v>
      </c>
      <c r="N13" s="64">
        <v>1</v>
      </c>
      <c r="O13" s="63">
        <v>2</v>
      </c>
      <c r="P13" s="64">
        <v>1</v>
      </c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13</v>
      </c>
      <c r="BF13" s="32">
        <f t="shared" si="9"/>
        <v>12</v>
      </c>
    </row>
    <row r="14" spans="1:58" ht="12.75" x14ac:dyDescent="0.2">
      <c r="A14" s="139"/>
      <c r="B14" s="30" t="s">
        <v>432</v>
      </c>
      <c r="C14" s="63">
        <v>5</v>
      </c>
      <c r="D14" s="32"/>
      <c r="E14" s="63">
        <v>7</v>
      </c>
      <c r="F14" s="32"/>
      <c r="G14" s="63"/>
      <c r="H14" s="32"/>
      <c r="I14" s="63">
        <v>1</v>
      </c>
      <c r="J14" s="32"/>
      <c r="K14" s="63">
        <v>5</v>
      </c>
      <c r="L14" s="32"/>
      <c r="M14" s="63">
        <v>7</v>
      </c>
      <c r="N14" s="32"/>
      <c r="O14" s="63">
        <v>4</v>
      </c>
      <c r="P14" s="32"/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29</v>
      </c>
      <c r="BF14" s="32">
        <f t="shared" si="10"/>
        <v>0</v>
      </c>
    </row>
    <row r="15" spans="1:58" ht="12.75" x14ac:dyDescent="0.2">
      <c r="A15" s="139"/>
      <c r="B15" s="30" t="s">
        <v>433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0</v>
      </c>
      <c r="BF15" s="32">
        <f t="shared" si="11"/>
        <v>0</v>
      </c>
    </row>
    <row r="16" spans="1:58" ht="12.75" x14ac:dyDescent="0.2">
      <c r="A16" s="139"/>
      <c r="B16" s="30" t="s">
        <v>434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0</v>
      </c>
    </row>
    <row r="17" spans="1:58" ht="12.75" x14ac:dyDescent="0.2">
      <c r="A17" s="139"/>
      <c r="B17" s="30" t="s">
        <v>435</v>
      </c>
      <c r="C17" s="63">
        <v>1</v>
      </c>
      <c r="D17" s="32"/>
      <c r="E17" s="63">
        <v>6</v>
      </c>
      <c r="F17" s="32"/>
      <c r="G17" s="31"/>
      <c r="H17" s="32"/>
      <c r="I17" s="63">
        <v>2</v>
      </c>
      <c r="J17" s="32"/>
      <c r="K17" s="63">
        <v>2</v>
      </c>
      <c r="L17" s="32"/>
      <c r="M17" s="63">
        <v>4</v>
      </c>
      <c r="N17" s="32"/>
      <c r="O17" s="63">
        <v>2</v>
      </c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17</v>
      </c>
      <c r="BF17" s="32">
        <f t="shared" si="13"/>
        <v>0</v>
      </c>
    </row>
    <row r="18" spans="1:58" ht="12.75" x14ac:dyDescent="0.2">
      <c r="A18" s="139"/>
      <c r="B18" s="30" t="s">
        <v>436</v>
      </c>
      <c r="C18" s="31"/>
      <c r="D18" s="32"/>
      <c r="E18" s="31"/>
      <c r="F18" s="32"/>
      <c r="G18" s="31"/>
      <c r="H18" s="32"/>
      <c r="I18" s="63">
        <v>1</v>
      </c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1</v>
      </c>
      <c r="BF18" s="32">
        <f t="shared" si="14"/>
        <v>0</v>
      </c>
    </row>
    <row r="19" spans="1:58" ht="12.75" x14ac:dyDescent="0.2">
      <c r="A19" s="139"/>
      <c r="B19" s="30" t="s">
        <v>437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0</v>
      </c>
      <c r="BF19" s="32">
        <f t="shared" si="15"/>
        <v>0</v>
      </c>
    </row>
    <row r="20" spans="1:58" ht="12.75" x14ac:dyDescent="0.2">
      <c r="A20" s="139"/>
      <c r="B20" s="30" t="s">
        <v>438</v>
      </c>
      <c r="C20" s="63">
        <v>1</v>
      </c>
      <c r="D20" s="32"/>
      <c r="E20" s="63">
        <v>9</v>
      </c>
      <c r="F20" s="32"/>
      <c r="G20" s="31"/>
      <c r="H20" s="32"/>
      <c r="I20" s="63">
        <v>4</v>
      </c>
      <c r="J20" s="32"/>
      <c r="K20" s="31"/>
      <c r="L20" s="32"/>
      <c r="M20" s="31"/>
      <c r="N20" s="32"/>
      <c r="O20" s="63">
        <v>1</v>
      </c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15</v>
      </c>
      <c r="BF20" s="32">
        <f t="shared" si="16"/>
        <v>0</v>
      </c>
    </row>
    <row r="21" spans="1:58" ht="12.75" x14ac:dyDescent="0.2">
      <c r="A21" s="139"/>
      <c r="B21" s="30" t="s">
        <v>439</v>
      </c>
      <c r="C21" s="31"/>
      <c r="D21" s="32"/>
      <c r="E21" s="63">
        <v>1</v>
      </c>
      <c r="F21" s="32"/>
      <c r="G21" s="31"/>
      <c r="H21" s="32"/>
      <c r="I21" s="63">
        <v>2</v>
      </c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3</v>
      </c>
      <c r="BF21" s="32">
        <f t="shared" si="17"/>
        <v>0</v>
      </c>
    </row>
    <row r="22" spans="1:58" ht="12.75" x14ac:dyDescent="0.2">
      <c r="A22" s="139"/>
      <c r="B22" s="30" t="s">
        <v>440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441</v>
      </c>
      <c r="C23" s="63"/>
      <c r="D23" s="32"/>
      <c r="E23" s="63"/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0</v>
      </c>
      <c r="BF23" s="32">
        <f t="shared" si="19"/>
        <v>0</v>
      </c>
    </row>
    <row r="24" spans="1:58" ht="12.75" x14ac:dyDescent="0.2">
      <c r="A24" s="139"/>
      <c r="B24" s="30" t="s">
        <v>442</v>
      </c>
      <c r="C24" s="31"/>
      <c r="D24" s="32"/>
      <c r="E24" s="63">
        <v>1</v>
      </c>
      <c r="F24" s="32"/>
      <c r="G24" s="31"/>
      <c r="H24" s="32"/>
      <c r="I24" s="63">
        <v>1</v>
      </c>
      <c r="J24" s="64">
        <v>1</v>
      </c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2</v>
      </c>
      <c r="BF24" s="32">
        <f t="shared" si="20"/>
        <v>1</v>
      </c>
    </row>
    <row r="25" spans="1:58" ht="12.75" x14ac:dyDescent="0.2">
      <c r="A25" s="140"/>
      <c r="B25" s="45" t="s">
        <v>443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444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445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446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447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448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449</v>
      </c>
      <c r="C31" s="31"/>
      <c r="D31" s="32"/>
      <c r="E31" s="63">
        <v>1</v>
      </c>
      <c r="F31" s="32"/>
      <c r="G31" s="31"/>
      <c r="H31" s="32"/>
      <c r="I31" s="63">
        <v>1</v>
      </c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2</v>
      </c>
      <c r="BF31" s="32">
        <f t="shared" si="27"/>
        <v>0</v>
      </c>
    </row>
    <row r="32" spans="1:58" ht="12.75" x14ac:dyDescent="0.2">
      <c r="A32" s="139"/>
      <c r="B32" s="30" t="s">
        <v>450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451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452</v>
      </c>
      <c r="C34" s="73">
        <v>1</v>
      </c>
      <c r="D34" s="56"/>
      <c r="E34" s="55"/>
      <c r="F34" s="56"/>
      <c r="G34" s="55"/>
      <c r="H34" s="56"/>
      <c r="I34" s="55"/>
      <c r="J34" s="56"/>
      <c r="K34" s="55"/>
      <c r="L34" s="56"/>
      <c r="M34" s="73">
        <v>3</v>
      </c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4</v>
      </c>
      <c r="BF34" s="56">
        <f t="shared" si="30"/>
        <v>0</v>
      </c>
    </row>
    <row r="35" spans="1:58" ht="12.75" x14ac:dyDescent="0.2">
      <c r="A35" s="139"/>
      <c r="B35" s="30" t="s">
        <v>453</v>
      </c>
      <c r="C35" s="31"/>
      <c r="D35" s="32"/>
      <c r="E35" s="31"/>
      <c r="F35" s="64">
        <v>1</v>
      </c>
      <c r="G35" s="31"/>
      <c r="H35" s="32"/>
      <c r="I35" s="31"/>
      <c r="J35" s="32"/>
      <c r="K35" s="31"/>
      <c r="L35" s="32"/>
      <c r="M35" s="63">
        <v>3</v>
      </c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3</v>
      </c>
      <c r="BF35" s="32">
        <f t="shared" si="31"/>
        <v>1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454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455</v>
      </c>
      <c r="C4" s="19"/>
      <c r="D4" s="20"/>
      <c r="E4" s="19"/>
      <c r="F4" s="20"/>
      <c r="G4" s="19"/>
      <c r="H4" s="20"/>
      <c r="I4" s="19"/>
      <c r="J4" s="20"/>
      <c r="K4" s="118">
        <v>1</v>
      </c>
      <c r="L4" s="20"/>
      <c r="M4" s="19"/>
      <c r="N4" s="20"/>
      <c r="O4" s="118">
        <v>1</v>
      </c>
      <c r="P4" s="20"/>
      <c r="Q4" s="19"/>
      <c r="R4" s="20"/>
      <c r="S4" s="19"/>
      <c r="T4" s="20"/>
      <c r="U4" s="19"/>
      <c r="V4" s="20"/>
      <c r="W4" s="19"/>
      <c r="X4" s="20"/>
      <c r="Y4" s="118">
        <v>4</v>
      </c>
      <c r="Z4" s="20"/>
      <c r="AA4" s="118">
        <v>2</v>
      </c>
      <c r="AB4" s="20"/>
      <c r="AC4" s="19"/>
      <c r="AD4" s="20"/>
      <c r="AE4" s="19"/>
      <c r="AF4" s="20"/>
      <c r="AG4" s="19"/>
      <c r="AH4" s="20"/>
      <c r="AI4" s="118">
        <v>1</v>
      </c>
      <c r="AJ4" s="20"/>
      <c r="AK4" s="19"/>
      <c r="AL4" s="20"/>
      <c r="AM4" s="118">
        <v>6</v>
      </c>
      <c r="AN4" s="20"/>
      <c r="AO4" s="19"/>
      <c r="AP4" s="20"/>
      <c r="AQ4" s="19"/>
      <c r="AR4" s="20"/>
      <c r="AS4" s="118">
        <v>1</v>
      </c>
      <c r="AT4" s="20"/>
      <c r="AU4" s="118">
        <v>3</v>
      </c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19</v>
      </c>
      <c r="BF4" s="20">
        <f t="shared" si="0"/>
        <v>0</v>
      </c>
    </row>
    <row r="5" spans="1:58" ht="12.75" x14ac:dyDescent="0.2">
      <c r="A5" s="139"/>
      <c r="B5" s="30" t="s">
        <v>456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63">
        <v>1</v>
      </c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63">
        <v>1</v>
      </c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2</v>
      </c>
      <c r="BF5" s="32">
        <f t="shared" si="1"/>
        <v>0</v>
      </c>
    </row>
    <row r="6" spans="1:58" ht="12.75" x14ac:dyDescent="0.2">
      <c r="A6" s="139"/>
      <c r="B6" s="30" t="s">
        <v>457</v>
      </c>
      <c r="C6" s="31"/>
      <c r="D6" s="32"/>
      <c r="E6" s="31"/>
      <c r="F6" s="64">
        <v>2</v>
      </c>
      <c r="G6" s="31"/>
      <c r="H6" s="32"/>
      <c r="I6" s="31"/>
      <c r="J6" s="32"/>
      <c r="K6" s="63">
        <v>1</v>
      </c>
      <c r="L6" s="64">
        <v>1</v>
      </c>
      <c r="M6" s="31"/>
      <c r="N6" s="32"/>
      <c r="O6" s="63">
        <v>2</v>
      </c>
      <c r="P6" s="64">
        <v>1</v>
      </c>
      <c r="Q6" s="31"/>
      <c r="R6" s="32"/>
      <c r="S6" s="63">
        <v>1</v>
      </c>
      <c r="T6" s="32"/>
      <c r="U6" s="31"/>
      <c r="V6" s="32"/>
      <c r="W6" s="63">
        <v>2</v>
      </c>
      <c r="X6" s="64">
        <v>1</v>
      </c>
      <c r="Y6" s="63">
        <v>6</v>
      </c>
      <c r="Z6" s="64">
        <v>1</v>
      </c>
      <c r="AA6" s="63">
        <v>1</v>
      </c>
      <c r="AB6" s="64">
        <v>1</v>
      </c>
      <c r="AC6" s="31"/>
      <c r="AD6" s="32"/>
      <c r="AE6" s="63">
        <v>1</v>
      </c>
      <c r="AF6" s="32"/>
      <c r="AG6" s="63">
        <v>15</v>
      </c>
      <c r="AH6" s="64">
        <v>2</v>
      </c>
      <c r="AI6" s="63">
        <v>4</v>
      </c>
      <c r="AJ6" s="32"/>
      <c r="AK6" s="63">
        <v>3</v>
      </c>
      <c r="AL6" s="32"/>
      <c r="AM6" s="63">
        <v>3</v>
      </c>
      <c r="AN6" s="64">
        <v>1</v>
      </c>
      <c r="AO6" s="63">
        <v>1</v>
      </c>
      <c r="AP6" s="64">
        <v>1</v>
      </c>
      <c r="AQ6" s="31"/>
      <c r="AR6" s="32"/>
      <c r="AS6" s="63">
        <v>2</v>
      </c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42</v>
      </c>
      <c r="BF6" s="32">
        <f t="shared" si="2"/>
        <v>11</v>
      </c>
    </row>
    <row r="7" spans="1:58" ht="12.75" x14ac:dyDescent="0.2">
      <c r="A7" s="139"/>
      <c r="B7" s="30" t="s">
        <v>458</v>
      </c>
      <c r="C7" s="63">
        <v>110</v>
      </c>
      <c r="D7" s="32"/>
      <c r="E7" s="63">
        <v>85</v>
      </c>
      <c r="F7" s="32"/>
      <c r="G7" s="63">
        <v>48</v>
      </c>
      <c r="H7" s="32"/>
      <c r="I7" s="63">
        <v>97</v>
      </c>
      <c r="J7" s="32"/>
      <c r="K7" s="63">
        <v>97</v>
      </c>
      <c r="L7" s="32"/>
      <c r="M7" s="63">
        <v>64</v>
      </c>
      <c r="N7" s="32"/>
      <c r="O7" s="63">
        <v>106</v>
      </c>
      <c r="P7" s="32"/>
      <c r="Q7" s="63">
        <v>63</v>
      </c>
      <c r="R7" s="32"/>
      <c r="S7" s="63">
        <v>44</v>
      </c>
      <c r="T7" s="32"/>
      <c r="U7" s="63">
        <v>31</v>
      </c>
      <c r="V7" s="32"/>
      <c r="W7" s="63">
        <v>86</v>
      </c>
      <c r="X7" s="32"/>
      <c r="Y7" s="63">
        <v>45</v>
      </c>
      <c r="Z7" s="32"/>
      <c r="AA7" s="63">
        <v>24</v>
      </c>
      <c r="AB7" s="32"/>
      <c r="AC7" s="63">
        <v>64</v>
      </c>
      <c r="AD7" s="32"/>
      <c r="AE7" s="63">
        <v>55</v>
      </c>
      <c r="AF7" s="32"/>
      <c r="AG7" s="63">
        <v>65</v>
      </c>
      <c r="AH7" s="32"/>
      <c r="AI7" s="63">
        <v>36</v>
      </c>
      <c r="AJ7" s="32"/>
      <c r="AK7" s="63">
        <v>64</v>
      </c>
      <c r="AL7" s="32"/>
      <c r="AM7" s="63">
        <v>44</v>
      </c>
      <c r="AN7" s="32"/>
      <c r="AO7" s="63">
        <v>81</v>
      </c>
      <c r="AP7" s="32"/>
      <c r="AQ7" s="63">
        <v>64</v>
      </c>
      <c r="AR7" s="32"/>
      <c r="AS7" s="63">
        <v>120</v>
      </c>
      <c r="AT7" s="32"/>
      <c r="AU7" s="63">
        <v>38</v>
      </c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1531</v>
      </c>
      <c r="BF7" s="32">
        <f t="shared" si="3"/>
        <v>0</v>
      </c>
    </row>
    <row r="8" spans="1:58" ht="12.75" x14ac:dyDescent="0.2">
      <c r="A8" s="139"/>
      <c r="B8" s="30" t="s">
        <v>459</v>
      </c>
      <c r="C8" s="63"/>
      <c r="D8" s="32"/>
      <c r="E8" s="63">
        <v>10</v>
      </c>
      <c r="F8" s="32"/>
      <c r="G8" s="63">
        <v>14</v>
      </c>
      <c r="H8" s="32"/>
      <c r="I8" s="63">
        <v>1</v>
      </c>
      <c r="J8" s="32"/>
      <c r="K8" s="63"/>
      <c r="L8" s="32"/>
      <c r="M8" s="63">
        <v>8</v>
      </c>
      <c r="N8" s="32"/>
      <c r="O8" s="63">
        <v>15</v>
      </c>
      <c r="P8" s="32"/>
      <c r="Q8" s="63">
        <v>5</v>
      </c>
      <c r="R8" s="32"/>
      <c r="S8" s="63">
        <v>10</v>
      </c>
      <c r="T8" s="32"/>
      <c r="U8" s="63">
        <v>6</v>
      </c>
      <c r="V8" s="32"/>
      <c r="W8" s="63"/>
      <c r="X8" s="32"/>
      <c r="Y8" s="63">
        <v>29</v>
      </c>
      <c r="Z8" s="32"/>
      <c r="AA8" s="63">
        <v>5</v>
      </c>
      <c r="AB8" s="32"/>
      <c r="AC8" s="63">
        <v>21</v>
      </c>
      <c r="AD8" s="32"/>
      <c r="AE8" s="63">
        <v>22</v>
      </c>
      <c r="AF8" s="32"/>
      <c r="AG8" s="63">
        <v>2</v>
      </c>
      <c r="AH8" s="32"/>
      <c r="AI8" s="63">
        <v>8</v>
      </c>
      <c r="AJ8" s="32"/>
      <c r="AK8" s="63">
        <v>17</v>
      </c>
      <c r="AL8" s="32"/>
      <c r="AM8" s="63">
        <v>3</v>
      </c>
      <c r="AN8" s="32"/>
      <c r="AO8" s="63">
        <v>8</v>
      </c>
      <c r="AP8" s="32"/>
      <c r="AQ8" s="63">
        <v>27</v>
      </c>
      <c r="AR8" s="32"/>
      <c r="AS8" s="63">
        <v>14</v>
      </c>
      <c r="AT8" s="32"/>
      <c r="AU8" s="63">
        <v>11</v>
      </c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236</v>
      </c>
      <c r="BF8" s="32">
        <f t="shared" si="4"/>
        <v>0</v>
      </c>
    </row>
    <row r="9" spans="1:58" ht="12.75" x14ac:dyDescent="0.2">
      <c r="A9" s="139"/>
      <c r="B9" s="30" t="s">
        <v>460</v>
      </c>
      <c r="C9" s="31"/>
      <c r="D9" s="32"/>
      <c r="E9" s="31"/>
      <c r="F9" s="32"/>
      <c r="G9" s="63">
        <v>18</v>
      </c>
      <c r="H9" s="32"/>
      <c r="I9" s="31"/>
      <c r="J9" s="32"/>
      <c r="K9" s="31"/>
      <c r="L9" s="32"/>
      <c r="M9" s="31"/>
      <c r="N9" s="32"/>
      <c r="O9" s="63">
        <v>2</v>
      </c>
      <c r="P9" s="32"/>
      <c r="Q9" s="63">
        <v>4</v>
      </c>
      <c r="R9" s="32"/>
      <c r="S9" s="63">
        <v>5</v>
      </c>
      <c r="T9" s="32"/>
      <c r="U9" s="31"/>
      <c r="V9" s="32"/>
      <c r="W9" s="31"/>
      <c r="X9" s="32"/>
      <c r="Y9" s="31"/>
      <c r="Z9" s="32"/>
      <c r="AA9" s="63">
        <v>2</v>
      </c>
      <c r="AB9" s="32"/>
      <c r="AC9" s="63">
        <v>6</v>
      </c>
      <c r="AD9" s="32"/>
      <c r="AE9" s="31"/>
      <c r="AF9" s="32"/>
      <c r="AG9" s="31"/>
      <c r="AH9" s="32"/>
      <c r="AI9" s="63">
        <v>3</v>
      </c>
      <c r="AJ9" s="32"/>
      <c r="AK9" s="63">
        <v>10</v>
      </c>
      <c r="AL9" s="32"/>
      <c r="AM9" s="63">
        <v>3</v>
      </c>
      <c r="AN9" s="32"/>
      <c r="AO9" s="31"/>
      <c r="AP9" s="32"/>
      <c r="AQ9" s="63">
        <v>4</v>
      </c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57</v>
      </c>
      <c r="BF9" s="32">
        <f t="shared" si="5"/>
        <v>0</v>
      </c>
    </row>
    <row r="10" spans="1:58" ht="12.75" x14ac:dyDescent="0.2">
      <c r="A10" s="139"/>
      <c r="B10" s="30" t="s">
        <v>461</v>
      </c>
      <c r="C10" s="63">
        <v>9</v>
      </c>
      <c r="D10" s="32"/>
      <c r="E10" s="63"/>
      <c r="F10" s="32"/>
      <c r="G10" s="63">
        <v>13</v>
      </c>
      <c r="H10" s="32"/>
      <c r="I10" s="63">
        <v>2</v>
      </c>
      <c r="J10" s="32"/>
      <c r="K10" s="63"/>
      <c r="L10" s="32"/>
      <c r="M10" s="63">
        <v>14</v>
      </c>
      <c r="N10" s="32"/>
      <c r="O10" s="63">
        <v>9</v>
      </c>
      <c r="P10" s="32"/>
      <c r="Q10" s="63">
        <v>8</v>
      </c>
      <c r="R10" s="32"/>
      <c r="S10" s="63">
        <v>10</v>
      </c>
      <c r="T10" s="32"/>
      <c r="U10" s="63"/>
      <c r="V10" s="32"/>
      <c r="W10" s="63">
        <v>6</v>
      </c>
      <c r="X10" s="32"/>
      <c r="Y10" s="63">
        <v>1</v>
      </c>
      <c r="Z10" s="32"/>
      <c r="AA10" s="63">
        <v>5</v>
      </c>
      <c r="AB10" s="32"/>
      <c r="AC10" s="63">
        <v>5</v>
      </c>
      <c r="AD10" s="32"/>
      <c r="AE10" s="63"/>
      <c r="AF10" s="32"/>
      <c r="AG10" s="63">
        <v>15</v>
      </c>
      <c r="AH10" s="32"/>
      <c r="AI10" s="63">
        <v>8</v>
      </c>
      <c r="AJ10" s="32"/>
      <c r="AK10" s="63">
        <v>7</v>
      </c>
      <c r="AL10" s="32"/>
      <c r="AM10" s="63">
        <v>3</v>
      </c>
      <c r="AN10" s="32"/>
      <c r="AO10" s="63"/>
      <c r="AP10" s="32"/>
      <c r="AQ10" s="63"/>
      <c r="AR10" s="32"/>
      <c r="AS10" s="63"/>
      <c r="AT10" s="32"/>
      <c r="AU10" s="63">
        <v>21</v>
      </c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136</v>
      </c>
      <c r="BF10" s="32">
        <f t="shared" si="6"/>
        <v>0</v>
      </c>
    </row>
    <row r="11" spans="1:58" ht="12.75" x14ac:dyDescent="0.2">
      <c r="A11" s="139"/>
      <c r="B11" s="30" t="s">
        <v>462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63">
        <v>5</v>
      </c>
      <c r="V11" s="32"/>
      <c r="W11" s="31"/>
      <c r="X11" s="32"/>
      <c r="Y11" s="31"/>
      <c r="Z11" s="32"/>
      <c r="AA11" s="31"/>
      <c r="AB11" s="32"/>
      <c r="AC11" s="63">
        <v>1</v>
      </c>
      <c r="AD11" s="32"/>
      <c r="AE11" s="63">
        <v>5</v>
      </c>
      <c r="AF11" s="32"/>
      <c r="AG11" s="31"/>
      <c r="AH11" s="32"/>
      <c r="AI11" s="63">
        <v>1</v>
      </c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12</v>
      </c>
      <c r="BF11" s="32">
        <f t="shared" si="7"/>
        <v>0</v>
      </c>
    </row>
    <row r="12" spans="1:58" ht="12.75" x14ac:dyDescent="0.2">
      <c r="A12" s="139"/>
      <c r="B12" s="30" t="s">
        <v>463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0</v>
      </c>
      <c r="BF12" s="32">
        <f t="shared" si="8"/>
        <v>0</v>
      </c>
    </row>
    <row r="13" spans="1:58" ht="12.75" x14ac:dyDescent="0.2">
      <c r="A13" s="139"/>
      <c r="B13" s="30" t="s">
        <v>464</v>
      </c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63">
        <v>1</v>
      </c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64">
        <v>1</v>
      </c>
      <c r="AA13" s="31"/>
      <c r="AB13" s="32"/>
      <c r="AC13" s="31"/>
      <c r="AD13" s="32"/>
      <c r="AE13" s="31"/>
      <c r="AF13" s="32"/>
      <c r="AG13" s="63">
        <v>2</v>
      </c>
      <c r="AH13" s="64">
        <v>3</v>
      </c>
      <c r="AI13" s="63">
        <v>1</v>
      </c>
      <c r="AJ13" s="64">
        <v>1</v>
      </c>
      <c r="AK13" s="63">
        <v>2</v>
      </c>
      <c r="AL13" s="32"/>
      <c r="AM13" s="63">
        <v>1</v>
      </c>
      <c r="AN13" s="64">
        <v>1</v>
      </c>
      <c r="AO13" s="63">
        <v>1</v>
      </c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8</v>
      </c>
      <c r="BF13" s="32">
        <f t="shared" si="9"/>
        <v>6</v>
      </c>
    </row>
    <row r="14" spans="1:58" ht="12.75" x14ac:dyDescent="0.2">
      <c r="A14" s="139"/>
      <c r="B14" s="30" t="s">
        <v>465</v>
      </c>
      <c r="C14" s="63">
        <v>5</v>
      </c>
      <c r="D14" s="32"/>
      <c r="E14" s="63">
        <v>2</v>
      </c>
      <c r="F14" s="32"/>
      <c r="G14" s="63"/>
      <c r="H14" s="32"/>
      <c r="I14" s="63"/>
      <c r="J14" s="32"/>
      <c r="K14" s="63"/>
      <c r="L14" s="32"/>
      <c r="M14" s="63">
        <v>13</v>
      </c>
      <c r="N14" s="32"/>
      <c r="O14" s="63">
        <v>3</v>
      </c>
      <c r="P14" s="32"/>
      <c r="Q14" s="63">
        <v>21</v>
      </c>
      <c r="R14" s="32"/>
      <c r="S14" s="63">
        <v>16</v>
      </c>
      <c r="T14" s="32"/>
      <c r="U14" s="63"/>
      <c r="V14" s="32"/>
      <c r="W14" s="63"/>
      <c r="X14" s="32"/>
      <c r="Y14" s="63"/>
      <c r="Z14" s="32"/>
      <c r="AA14" s="63"/>
      <c r="AB14" s="32"/>
      <c r="AC14" s="63">
        <v>1</v>
      </c>
      <c r="AD14" s="32"/>
      <c r="AE14" s="63">
        <v>18</v>
      </c>
      <c r="AF14" s="32"/>
      <c r="AG14" s="63"/>
      <c r="AH14" s="32"/>
      <c r="AI14" s="63">
        <v>15</v>
      </c>
      <c r="AJ14" s="32"/>
      <c r="AK14" s="63">
        <v>6</v>
      </c>
      <c r="AL14" s="32"/>
      <c r="AM14" s="63">
        <v>6</v>
      </c>
      <c r="AN14" s="32"/>
      <c r="AO14" s="63">
        <v>9</v>
      </c>
      <c r="AP14" s="32"/>
      <c r="AQ14" s="63">
        <v>11</v>
      </c>
      <c r="AR14" s="32"/>
      <c r="AS14" s="63">
        <v>2</v>
      </c>
      <c r="AT14" s="32"/>
      <c r="AU14" s="63">
        <v>17</v>
      </c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145</v>
      </c>
      <c r="BF14" s="32">
        <f t="shared" si="10"/>
        <v>0</v>
      </c>
    </row>
    <row r="15" spans="1:58" ht="12.75" x14ac:dyDescent="0.2">
      <c r="A15" s="139"/>
      <c r="B15" s="30" t="s">
        <v>466</v>
      </c>
      <c r="C15" s="31"/>
      <c r="D15" s="32"/>
      <c r="E15" s="31"/>
      <c r="F15" s="32"/>
      <c r="G15" s="63">
        <v>1</v>
      </c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1</v>
      </c>
      <c r="BF15" s="32">
        <f t="shared" si="11"/>
        <v>0</v>
      </c>
    </row>
    <row r="16" spans="1:58" ht="12.75" x14ac:dyDescent="0.2">
      <c r="A16" s="139"/>
      <c r="B16" s="30" t="s">
        <v>467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0</v>
      </c>
    </row>
    <row r="17" spans="1:58" ht="12.75" x14ac:dyDescent="0.2">
      <c r="A17" s="139"/>
      <c r="B17" s="30" t="s">
        <v>468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63">
        <v>1</v>
      </c>
      <c r="N17" s="32"/>
      <c r="O17" s="63">
        <v>1</v>
      </c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63">
        <v>1</v>
      </c>
      <c r="AD17" s="32"/>
      <c r="AE17" s="31"/>
      <c r="AF17" s="32"/>
      <c r="AG17" s="63">
        <v>2</v>
      </c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63">
        <v>6</v>
      </c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11</v>
      </c>
      <c r="BF17" s="32">
        <f t="shared" si="13"/>
        <v>0</v>
      </c>
    </row>
    <row r="18" spans="1:58" ht="12.75" x14ac:dyDescent="0.2">
      <c r="A18" s="139"/>
      <c r="B18" s="30" t="s">
        <v>469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470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63">
        <v>11</v>
      </c>
      <c r="X19" s="32"/>
      <c r="Y19" s="31"/>
      <c r="Z19" s="32"/>
      <c r="AA19" s="63">
        <v>1</v>
      </c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12</v>
      </c>
      <c r="BF19" s="32">
        <f t="shared" si="15"/>
        <v>0</v>
      </c>
    </row>
    <row r="20" spans="1:58" ht="12.75" x14ac:dyDescent="0.2">
      <c r="A20" s="139"/>
      <c r="B20" s="30" t="s">
        <v>471</v>
      </c>
      <c r="C20" s="31"/>
      <c r="D20" s="32"/>
      <c r="E20" s="63">
        <v>1</v>
      </c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63">
        <v>1</v>
      </c>
      <c r="AB20" s="32"/>
      <c r="AC20" s="31"/>
      <c r="AD20" s="32"/>
      <c r="AE20" s="31"/>
      <c r="AF20" s="32"/>
      <c r="AG20" s="63">
        <v>2</v>
      </c>
      <c r="AH20" s="32"/>
      <c r="AI20" s="31"/>
      <c r="AJ20" s="32"/>
      <c r="AK20" s="63">
        <v>1</v>
      </c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5</v>
      </c>
      <c r="BF20" s="32">
        <f t="shared" si="16"/>
        <v>0</v>
      </c>
    </row>
    <row r="21" spans="1:58" ht="12.75" x14ac:dyDescent="0.2">
      <c r="A21" s="139"/>
      <c r="B21" s="30" t="s">
        <v>472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63">
        <v>2</v>
      </c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2</v>
      </c>
      <c r="BF21" s="32">
        <f t="shared" si="17"/>
        <v>0</v>
      </c>
    </row>
    <row r="22" spans="1:58" ht="12.75" x14ac:dyDescent="0.2">
      <c r="A22" s="139"/>
      <c r="B22" s="30" t="s">
        <v>473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474</v>
      </c>
      <c r="C23" s="63"/>
      <c r="D23" s="32"/>
      <c r="E23" s="63"/>
      <c r="F23" s="32"/>
      <c r="G23" s="63">
        <v>4</v>
      </c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4</v>
      </c>
      <c r="BF23" s="32">
        <f t="shared" si="19"/>
        <v>0</v>
      </c>
    </row>
    <row r="24" spans="1:58" ht="12.75" x14ac:dyDescent="0.2">
      <c r="A24" s="139"/>
      <c r="B24" s="30" t="s">
        <v>475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0</v>
      </c>
      <c r="BF24" s="32">
        <f t="shared" si="20"/>
        <v>0</v>
      </c>
    </row>
    <row r="25" spans="1:58" ht="12.75" x14ac:dyDescent="0.2">
      <c r="A25" s="140"/>
      <c r="B25" s="45" t="s">
        <v>476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477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478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63">
        <v>2</v>
      </c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2</v>
      </c>
      <c r="BF27" s="32">
        <f t="shared" si="23"/>
        <v>0</v>
      </c>
    </row>
    <row r="28" spans="1:58" ht="12.75" x14ac:dyDescent="0.2">
      <c r="A28" s="139"/>
      <c r="B28" s="30" t="s">
        <v>479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480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481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482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0</v>
      </c>
      <c r="BF31" s="32">
        <f t="shared" si="27"/>
        <v>0</v>
      </c>
    </row>
    <row r="32" spans="1:58" ht="12.75" x14ac:dyDescent="0.2">
      <c r="A32" s="139"/>
      <c r="B32" s="30" t="s">
        <v>483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484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485</v>
      </c>
      <c r="C34" s="55"/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73">
        <v>1</v>
      </c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1</v>
      </c>
      <c r="BF34" s="56">
        <f t="shared" si="30"/>
        <v>0</v>
      </c>
    </row>
    <row r="35" spans="1:58" ht="12.75" x14ac:dyDescent="0.2">
      <c r="A35" s="139"/>
      <c r="B35" s="30" t="s">
        <v>486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63">
        <v>1</v>
      </c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1</v>
      </c>
      <c r="BF35" s="32">
        <f t="shared" si="31"/>
        <v>0</v>
      </c>
    </row>
    <row r="36" spans="1:58" ht="12.75" x14ac:dyDescent="0.2">
      <c r="A36" s="139"/>
      <c r="B36" s="30" t="s">
        <v>350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0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487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488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18">
        <v>1</v>
      </c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>
        <f t="shared" ref="BE4:BF4" si="0">SUM(C4,E4,G4,I4,K4,M4,O4,Q4,S4,U4,W4,Y4,AA4,AC4,AE4,AG4,AI4,AK4,AM4,AO4,AQ4,AS4,AU4,AW4,AY4,BA4,BC4)</f>
        <v>1</v>
      </c>
      <c r="BF4" s="20">
        <f t="shared" si="0"/>
        <v>0</v>
      </c>
    </row>
    <row r="5" spans="1:58" ht="12.75" x14ac:dyDescent="0.2">
      <c r="A5" s="139"/>
      <c r="B5" s="30" t="s">
        <v>489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63">
        <v>2</v>
      </c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1">SUM(C5,E5,G5,I5,K5,M5,O5,Q5,S5,U5,W5,Y5,AA5,AC5,AE5,AG5,AI5,AK5,AM5,AO5,AQ5,AS5,AU5,AW5,AY5,BA5,BC5)</f>
        <v>2</v>
      </c>
      <c r="BF5" s="32">
        <f t="shared" si="1"/>
        <v>0</v>
      </c>
    </row>
    <row r="6" spans="1:58" ht="12.75" x14ac:dyDescent="0.2">
      <c r="A6" s="139"/>
      <c r="B6" s="30" t="s">
        <v>490</v>
      </c>
      <c r="C6" s="63">
        <v>2</v>
      </c>
      <c r="D6" s="64">
        <v>3</v>
      </c>
      <c r="E6" s="63">
        <v>1</v>
      </c>
      <c r="F6" s="32"/>
      <c r="G6" s="63">
        <v>1</v>
      </c>
      <c r="H6" s="32"/>
      <c r="I6" s="31"/>
      <c r="J6" s="64">
        <v>9</v>
      </c>
      <c r="K6" s="31"/>
      <c r="L6" s="64">
        <v>8</v>
      </c>
      <c r="M6" s="31"/>
      <c r="N6" s="64">
        <v>1</v>
      </c>
      <c r="O6" s="63">
        <v>4</v>
      </c>
      <c r="P6" s="64">
        <v>1</v>
      </c>
      <c r="Q6" s="63">
        <v>1</v>
      </c>
      <c r="R6" s="64">
        <v>1</v>
      </c>
      <c r="S6" s="63">
        <v>2</v>
      </c>
      <c r="T6" s="64">
        <v>2</v>
      </c>
      <c r="U6" s="31"/>
      <c r="V6" s="32"/>
      <c r="W6" s="31"/>
      <c r="X6" s="64">
        <v>5</v>
      </c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>
        <f t="shared" ref="BE6:BF6" si="2">SUM(C6,E6,G6,I6,K6,M6,O6,Q6,S6,U6,W6,Y6,AA6,AC6,AE6,AG6,AI6,AK6,AM6,AO6,AQ6,AS6,AU6,AW6,AY6,BA6,BC6)</f>
        <v>11</v>
      </c>
      <c r="BF6" s="32">
        <f t="shared" si="2"/>
        <v>30</v>
      </c>
    </row>
    <row r="7" spans="1:58" ht="12.75" x14ac:dyDescent="0.2">
      <c r="A7" s="139"/>
      <c r="B7" s="30" t="s">
        <v>491</v>
      </c>
      <c r="C7" s="63">
        <v>35</v>
      </c>
      <c r="D7" s="32"/>
      <c r="E7" s="63">
        <v>50</v>
      </c>
      <c r="F7" s="32"/>
      <c r="G7" s="63">
        <v>50</v>
      </c>
      <c r="H7" s="32"/>
      <c r="I7" s="63">
        <v>46</v>
      </c>
      <c r="J7" s="32"/>
      <c r="K7" s="63">
        <v>88</v>
      </c>
      <c r="L7" s="32"/>
      <c r="M7" s="63">
        <v>79</v>
      </c>
      <c r="N7" s="32"/>
      <c r="O7" s="63">
        <v>50</v>
      </c>
      <c r="P7" s="32"/>
      <c r="Q7" s="63">
        <v>3</v>
      </c>
      <c r="R7" s="32"/>
      <c r="S7" s="63">
        <v>30</v>
      </c>
      <c r="T7" s="32"/>
      <c r="U7" s="63">
        <v>20</v>
      </c>
      <c r="V7" s="32"/>
      <c r="W7" s="63">
        <v>55</v>
      </c>
      <c r="X7" s="32"/>
      <c r="Y7" s="63">
        <v>32</v>
      </c>
      <c r="Z7" s="32"/>
      <c r="AA7" s="63">
        <v>21</v>
      </c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f t="shared" ref="BE7:BF7" si="3">SUM(C7,E7,G7,I7,K7,M7,O7,Q7,S7,U7,W7,Y7,AA7,AC7,AE7,AG7,AI7,AK7,AM7,AO7,AQ7,AS7,AU7,AW7,AY7,BA7,BC7)</f>
        <v>559</v>
      </c>
      <c r="BF7" s="32">
        <f t="shared" si="3"/>
        <v>0</v>
      </c>
    </row>
    <row r="8" spans="1:58" ht="12.75" x14ac:dyDescent="0.2">
      <c r="A8" s="139"/>
      <c r="B8" s="30" t="s">
        <v>492</v>
      </c>
      <c r="C8" s="63">
        <v>12</v>
      </c>
      <c r="D8" s="32"/>
      <c r="E8" s="63">
        <v>14</v>
      </c>
      <c r="F8" s="32"/>
      <c r="G8" s="63">
        <v>15</v>
      </c>
      <c r="H8" s="32"/>
      <c r="I8" s="63">
        <v>11</v>
      </c>
      <c r="J8" s="32"/>
      <c r="K8" s="63">
        <v>9</v>
      </c>
      <c r="L8" s="32"/>
      <c r="M8" s="63">
        <v>8</v>
      </c>
      <c r="N8" s="32"/>
      <c r="O8" s="63">
        <v>27</v>
      </c>
      <c r="P8" s="32"/>
      <c r="Q8" s="63">
        <v>87</v>
      </c>
      <c r="R8" s="32"/>
      <c r="S8" s="63">
        <v>16</v>
      </c>
      <c r="T8" s="32"/>
      <c r="U8" s="63">
        <v>6</v>
      </c>
      <c r="V8" s="32"/>
      <c r="W8" s="63">
        <v>19</v>
      </c>
      <c r="X8" s="32"/>
      <c r="Y8" s="63">
        <v>25</v>
      </c>
      <c r="Z8" s="32"/>
      <c r="AA8" s="63">
        <v>26</v>
      </c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f t="shared" ref="BE8:BF8" si="4">SUM(C8,E8,G8,I8,K8,M8,O8,Q8,S8,U8,W8,Y8,AA8,AC8,AE8,AG8,AI8,AK8,AM8,AO8,AQ8,AS8,AU8,AW8,AY8,BA8,BC8)</f>
        <v>275</v>
      </c>
      <c r="BF8" s="32">
        <f t="shared" si="4"/>
        <v>0</v>
      </c>
    </row>
    <row r="9" spans="1:58" ht="12.75" x14ac:dyDescent="0.2">
      <c r="A9" s="139"/>
      <c r="B9" s="30" t="s">
        <v>493</v>
      </c>
      <c r="C9" s="63">
        <v>3</v>
      </c>
      <c r="D9" s="32"/>
      <c r="E9" s="63">
        <v>20</v>
      </c>
      <c r="F9" s="32"/>
      <c r="G9" s="63">
        <v>20</v>
      </c>
      <c r="H9" s="32"/>
      <c r="I9" s="63">
        <v>3</v>
      </c>
      <c r="J9" s="32"/>
      <c r="K9" s="31"/>
      <c r="L9" s="32"/>
      <c r="M9" s="63">
        <v>1</v>
      </c>
      <c r="N9" s="32"/>
      <c r="O9" s="63">
        <v>13</v>
      </c>
      <c r="P9" s="32"/>
      <c r="Q9" s="63">
        <v>7</v>
      </c>
      <c r="R9" s="32"/>
      <c r="S9" s="63">
        <v>25</v>
      </c>
      <c r="T9" s="32"/>
      <c r="U9" s="63">
        <v>5</v>
      </c>
      <c r="V9" s="32"/>
      <c r="W9" s="63">
        <v>12</v>
      </c>
      <c r="X9" s="32"/>
      <c r="Y9" s="63">
        <v>10</v>
      </c>
      <c r="Z9" s="32"/>
      <c r="AA9" s="63">
        <v>8</v>
      </c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>
        <f t="shared" ref="BE9:BF9" si="5">SUM(C9,E9,G9,I9,K9,M9,O9,Q9,S9,U9,W9,Y9,AA9,AC9,AE9,AG9,AI9,AK9,AM9,AO9,AQ9,AS9,AU9,AW9,AY9,BA9,BC9)</f>
        <v>127</v>
      </c>
      <c r="BF9" s="32">
        <f t="shared" si="5"/>
        <v>0</v>
      </c>
    </row>
    <row r="10" spans="1:58" ht="12.75" x14ac:dyDescent="0.2">
      <c r="A10" s="139"/>
      <c r="B10" s="30" t="s">
        <v>494</v>
      </c>
      <c r="C10" s="63">
        <v>8</v>
      </c>
      <c r="D10" s="32"/>
      <c r="E10" s="63">
        <v>6</v>
      </c>
      <c r="F10" s="32"/>
      <c r="G10" s="63">
        <v>7</v>
      </c>
      <c r="H10" s="32"/>
      <c r="I10" s="63">
        <v>13</v>
      </c>
      <c r="J10" s="32"/>
      <c r="K10" s="63"/>
      <c r="L10" s="32"/>
      <c r="M10" s="63"/>
      <c r="N10" s="32"/>
      <c r="O10" s="63">
        <v>17</v>
      </c>
      <c r="P10" s="32"/>
      <c r="Q10" s="63">
        <v>3</v>
      </c>
      <c r="R10" s="32"/>
      <c r="S10" s="63">
        <v>23</v>
      </c>
      <c r="T10" s="32"/>
      <c r="U10" s="63">
        <v>19</v>
      </c>
      <c r="V10" s="32"/>
      <c r="W10" s="63">
        <v>22</v>
      </c>
      <c r="X10" s="32"/>
      <c r="Y10" s="63">
        <v>30</v>
      </c>
      <c r="Z10" s="32"/>
      <c r="AA10" s="63">
        <v>35</v>
      </c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f t="shared" ref="BE10:BF10" si="6">SUM(C10,E10,G10,I10,K10,M10,O10,Q10,S10,U10,W10,Y10,AA10,AC10,AE10,AG10,AI10,AK10,AM10,AO10,AQ10,AS10,AU10,AW10,AY10,BA10,BC10)</f>
        <v>183</v>
      </c>
      <c r="BF10" s="32">
        <f t="shared" si="6"/>
        <v>0</v>
      </c>
    </row>
    <row r="11" spans="1:58" ht="12.75" x14ac:dyDescent="0.2">
      <c r="A11" s="139"/>
      <c r="B11" s="30" t="s">
        <v>495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63">
        <v>3</v>
      </c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7">SUM(C11,E11,G11,I11,K11,M11,O11,Q11,S11,U11,W11,Y11,AA11,AC11,AE11,AG11,AI11,AK11,AM11,AO11,AQ11,AS11,AU11,AW11,AY11,BA11,BC11)</f>
        <v>3</v>
      </c>
      <c r="BF11" s="32">
        <f t="shared" si="7"/>
        <v>0</v>
      </c>
    </row>
    <row r="12" spans="1:58" ht="12.75" x14ac:dyDescent="0.2">
      <c r="A12" s="139"/>
      <c r="B12" s="30" t="s">
        <v>496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8">SUM(C12,E12,G12,I12,K12,M12,O12,Q12,S12,U12,W12,Y12,AA12,AC12,AE12,AG12,AI12,AK12,AM12,AO12,AQ12,AS12,AU12,AW12,AY12,BA12,BC12)</f>
        <v>0</v>
      </c>
      <c r="BF12" s="32">
        <f t="shared" si="8"/>
        <v>0</v>
      </c>
    </row>
    <row r="13" spans="1:58" ht="12.75" x14ac:dyDescent="0.2">
      <c r="A13" s="139"/>
      <c r="B13" s="30" t="s">
        <v>497</v>
      </c>
      <c r="C13" s="63">
        <v>2</v>
      </c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63">
        <v>1</v>
      </c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>
        <f t="shared" ref="BE13:BF13" si="9">SUM(C13,E13,G13,I13,K13,M13,O13,Q13,S13,U13,W13,Y13,AA13,AC13,AE13,AG13,AI13,AK13,AM13,AO13,AQ13,AS13,AU13,AW13,AY13,BA13,BC13)</f>
        <v>3</v>
      </c>
      <c r="BF13" s="32">
        <f t="shared" si="9"/>
        <v>0</v>
      </c>
    </row>
    <row r="14" spans="1:58" ht="12.75" x14ac:dyDescent="0.2">
      <c r="A14" s="139"/>
      <c r="B14" s="30" t="s">
        <v>498</v>
      </c>
      <c r="C14" s="63">
        <v>7</v>
      </c>
      <c r="D14" s="32"/>
      <c r="E14" s="63">
        <v>8</v>
      </c>
      <c r="F14" s="32"/>
      <c r="G14" s="63">
        <v>8</v>
      </c>
      <c r="H14" s="32"/>
      <c r="I14" s="63">
        <v>2</v>
      </c>
      <c r="J14" s="64">
        <v>2</v>
      </c>
      <c r="K14" s="63">
        <v>1</v>
      </c>
      <c r="L14" s="32"/>
      <c r="M14" s="63">
        <v>4</v>
      </c>
      <c r="N14" s="32"/>
      <c r="O14" s="63">
        <v>8</v>
      </c>
      <c r="P14" s="32"/>
      <c r="Q14" s="63">
        <v>4</v>
      </c>
      <c r="R14" s="32"/>
      <c r="S14" s="63">
        <v>16</v>
      </c>
      <c r="T14" s="32"/>
      <c r="U14" s="63">
        <v>12</v>
      </c>
      <c r="V14" s="32"/>
      <c r="W14" s="63">
        <v>10</v>
      </c>
      <c r="X14" s="32"/>
      <c r="Y14" s="63">
        <v>21</v>
      </c>
      <c r="Z14" s="32"/>
      <c r="AA14" s="63">
        <v>16</v>
      </c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f t="shared" ref="BE14:BF14" si="10">SUM(C14,E14,G14,I14,K14,M14,O14,Q14,S14,U14,W14,Y14,AA14,AC14,AE14,AG14,AI14,AK14,AM14,AO14,AQ14,AS14,AU14,AW14,AY14,BA14,BC14)</f>
        <v>117</v>
      </c>
      <c r="BF14" s="32">
        <f t="shared" si="10"/>
        <v>2</v>
      </c>
    </row>
    <row r="15" spans="1:58" ht="12.75" x14ac:dyDescent="0.2">
      <c r="A15" s="139"/>
      <c r="B15" s="30" t="s">
        <v>499</v>
      </c>
      <c r="C15" s="63">
        <v>1</v>
      </c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11">SUM(C15,E15,G15,I15,K15,M15,O15,Q15,S15,U15,W15,Y15,AA15,AC15,AE15,AG15,AI15,AK15,AM15,AO15,AQ15,AS15,AU15,AW15,AY15,BA15,BC15)</f>
        <v>1</v>
      </c>
      <c r="BF15" s="32">
        <f t="shared" si="11"/>
        <v>0</v>
      </c>
    </row>
    <row r="16" spans="1:58" ht="12.75" x14ac:dyDescent="0.2">
      <c r="A16" s="139"/>
      <c r="B16" s="30" t="s">
        <v>500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>
        <f t="shared" ref="BE16:BF16" si="12">SUM(C16,E16,G16,I16,K16,M16,O16,Q16,S16,U16,W16,Y16,AA16,AC16,AE16,AG16,AI16,AK16,AM16,AO16,AQ16,AS16,AU16,AW16,AY16,BA16,BC16)</f>
        <v>0</v>
      </c>
      <c r="BF16" s="32">
        <f t="shared" si="12"/>
        <v>0</v>
      </c>
    </row>
    <row r="17" spans="1:58" ht="12.75" x14ac:dyDescent="0.2">
      <c r="A17" s="139"/>
      <c r="B17" s="30" t="s">
        <v>501</v>
      </c>
      <c r="C17" s="31"/>
      <c r="D17" s="32"/>
      <c r="E17" s="63">
        <v>1</v>
      </c>
      <c r="F17" s="32"/>
      <c r="G17" s="63">
        <v>2</v>
      </c>
      <c r="H17" s="32"/>
      <c r="I17" s="63">
        <v>1</v>
      </c>
      <c r="J17" s="32"/>
      <c r="K17" s="63">
        <v>2</v>
      </c>
      <c r="L17" s="32"/>
      <c r="M17" s="31"/>
      <c r="N17" s="32"/>
      <c r="O17" s="63">
        <v>4</v>
      </c>
      <c r="P17" s="32"/>
      <c r="Q17" s="63">
        <v>1</v>
      </c>
      <c r="R17" s="32"/>
      <c r="S17" s="63">
        <v>2</v>
      </c>
      <c r="T17" s="32"/>
      <c r="U17" s="63">
        <v>2</v>
      </c>
      <c r="V17" s="32"/>
      <c r="W17" s="31"/>
      <c r="X17" s="32"/>
      <c r="Y17" s="63">
        <v>4</v>
      </c>
      <c r="Z17" s="32"/>
      <c r="AA17" s="63">
        <v>3</v>
      </c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>
        <f t="shared" ref="BE17:BF17" si="13">SUM(C17,E17,G17,I17,K17,M17,O17,Q17,S17,U17,W17,Y17,AA17,AC17,AE17,AG17,AI17,AK17,AM17,AO17,AQ17,AS17,AU17,AW17,AY17,BA17,BC17)</f>
        <v>22</v>
      </c>
      <c r="BF17" s="32">
        <f t="shared" si="13"/>
        <v>0</v>
      </c>
    </row>
    <row r="18" spans="1:58" ht="12.75" x14ac:dyDescent="0.2">
      <c r="A18" s="139"/>
      <c r="B18" s="30" t="s">
        <v>502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14">SUM(C18,E18,G18,I18,K18,M18,O18,Q18,S18,U18,W18,Y18,AA18,AC18,AE18,AG18,AI18,AK18,AM18,AO18,AQ18,AS18,AU18,AW18,AY18,BA18,BC18)</f>
        <v>0</v>
      </c>
      <c r="BF18" s="32">
        <f t="shared" si="14"/>
        <v>0</v>
      </c>
    </row>
    <row r="19" spans="1:58" ht="12.75" x14ac:dyDescent="0.2">
      <c r="A19" s="139"/>
      <c r="B19" s="30" t="s">
        <v>503</v>
      </c>
      <c r="C19" s="31"/>
      <c r="D19" s="32"/>
      <c r="E19" s="31"/>
      <c r="F19" s="32"/>
      <c r="G19" s="31"/>
      <c r="H19" s="32"/>
      <c r="I19" s="63">
        <v>1</v>
      </c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>
        <f t="shared" ref="BE19:BF19" si="15">SUM(C19,E19,G19,I19,K19,M19,O19,Q19,S19,U19,W19,Y19,AA19,AC19,AE19,AG19,AI19,AK19,AM19,AO19,AQ19,AS19,AU19,AW19,AY19,BA19,BC19)</f>
        <v>1</v>
      </c>
      <c r="BF19" s="32">
        <f t="shared" si="15"/>
        <v>0</v>
      </c>
    </row>
    <row r="20" spans="1:58" ht="12.75" x14ac:dyDescent="0.2">
      <c r="A20" s="139"/>
      <c r="B20" s="30" t="s">
        <v>504</v>
      </c>
      <c r="C20" s="63">
        <v>3</v>
      </c>
      <c r="D20" s="32"/>
      <c r="E20" s="31"/>
      <c r="F20" s="32"/>
      <c r="G20" s="31"/>
      <c r="H20" s="32"/>
      <c r="I20" s="63">
        <v>3</v>
      </c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>
        <f t="shared" ref="BE20:BF20" si="16">SUM(C20,E20,G20,I20,K20,M20,O20,Q20,S20,U20,W20,Y20,AA20,AC20,AE20,AG20,AI20,AK20,AM20,AO20,AQ20,AS20,AU20,AW20,AY20,BA20,BC20)</f>
        <v>6</v>
      </c>
      <c r="BF20" s="32">
        <f t="shared" si="16"/>
        <v>0</v>
      </c>
    </row>
    <row r="21" spans="1:58" ht="12.75" x14ac:dyDescent="0.2">
      <c r="A21" s="139"/>
      <c r="B21" s="30" t="s">
        <v>505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17">SUM(C21,E21,G21,I21,K21,M21,O21,Q21,S21,U21,W21,Y21,AA21,AC21,AE21,AG21,AI21,AK21,AM21,AO21,AQ21,AS21,AU21,AW21,AY21,BA21,BC21)</f>
        <v>0</v>
      </c>
      <c r="BF21" s="32">
        <f t="shared" si="17"/>
        <v>0</v>
      </c>
    </row>
    <row r="22" spans="1:58" ht="12.75" x14ac:dyDescent="0.2">
      <c r="A22" s="139"/>
      <c r="B22" s="30" t="s">
        <v>506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18">SUM(C22,E22,G22,I22,K22,M22,O22,Q22,S22,U22,W22,Y22,AA22,AC22,AE22,AG22,AI22,AK22,AM22,AO22,AQ22,AS22,AU22,AW22,AY22,BA22,BC22)</f>
        <v>0</v>
      </c>
      <c r="BF22" s="32">
        <f t="shared" si="18"/>
        <v>0</v>
      </c>
    </row>
    <row r="23" spans="1:58" ht="12.75" x14ac:dyDescent="0.2">
      <c r="A23" s="139"/>
      <c r="B23" s="30" t="s">
        <v>507</v>
      </c>
      <c r="C23" s="63"/>
      <c r="D23" s="32"/>
      <c r="E23" s="63"/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f t="shared" ref="BE23:BF23" si="19">SUM(C23,E23,G23,I23,K23,M23,O23,Q23,S23,U23,W23,Y23,AA23,AC23,AE23,AG23,AI23,AK23,AM23,AO23,AQ23,AS23,AU23,AW23,AY23,BA23,BC23)</f>
        <v>0</v>
      </c>
      <c r="BF23" s="32">
        <f t="shared" si="19"/>
        <v>0</v>
      </c>
    </row>
    <row r="24" spans="1:58" ht="12.75" x14ac:dyDescent="0.2">
      <c r="A24" s="139"/>
      <c r="B24" s="30" t="s">
        <v>508</v>
      </c>
      <c r="C24" s="63">
        <v>1</v>
      </c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20">SUM(C24,E24,G24,I24,K24,M24,O24,Q24,S24,U24,W24,Y24,AA24,AC24,AE24,AG24,AI24,AK24,AM24,AO24,AQ24,AS24,AU24,AW24,AY24,BA24,BC24)</f>
        <v>1</v>
      </c>
      <c r="BF24" s="32">
        <f t="shared" si="20"/>
        <v>0</v>
      </c>
    </row>
    <row r="25" spans="1:58" ht="12.75" x14ac:dyDescent="0.2">
      <c r="A25" s="140"/>
      <c r="B25" s="45" t="s">
        <v>509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21">SUM(C25,E25,G25,I25,K25,M25,O25,Q25,S25,U25,W25,Y25,AA25,AC25,AE25,AG25,AI25,AK25,AM25,AO25,AQ25,AS25,AU25,AW25,AY25,BA25,BC25)</f>
        <v>0</v>
      </c>
      <c r="BF25" s="47">
        <f t="shared" si="21"/>
        <v>0</v>
      </c>
    </row>
    <row r="26" spans="1:58" ht="12.75" x14ac:dyDescent="0.2">
      <c r="A26" s="141" t="s">
        <v>54</v>
      </c>
      <c r="B26" s="54" t="s">
        <v>510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22">SUM(C26,E26,G26,I26,K26,M26,O26,Q26,S26,U26,W26,Y26,AA26,AC26,AE26,AG26,AI26,AK26,AM26,AO26,AQ26,AS26,AU26,AW26,AY26,BA26,BC26)</f>
        <v>0</v>
      </c>
      <c r="BF26" s="56">
        <f t="shared" si="22"/>
        <v>0</v>
      </c>
    </row>
    <row r="27" spans="1:58" ht="12.75" x14ac:dyDescent="0.2">
      <c r="A27" s="139"/>
      <c r="B27" s="30" t="s">
        <v>511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>
        <f t="shared" ref="BE27:BF27" si="23">SUM(C27,E27,G27,I27,K27,M27,O27,Q27,S27,U27,W27,Y27,AA27,AC27,AE27,AG27,AI27,AK27,AM27,AO27,AQ27,AS27,AU27,AW27,AY27,BA27,BC27)</f>
        <v>0</v>
      </c>
      <c r="BF27" s="32">
        <f t="shared" si="23"/>
        <v>0</v>
      </c>
    </row>
    <row r="28" spans="1:58" ht="12.75" x14ac:dyDescent="0.2">
      <c r="A28" s="139"/>
      <c r="B28" s="30" t="s">
        <v>512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24">SUM(C28,E28,G28,I28,K28,M28,O28,Q28,S28,U28,W28,Y28,AA28,AC28,AE28,AG28,AI28,AK28,AM28,AO28,AQ28,AS28,AU28,AW28,AY28,BA28,BC28)</f>
        <v>0</v>
      </c>
      <c r="BF28" s="32">
        <f t="shared" si="24"/>
        <v>0</v>
      </c>
    </row>
    <row r="29" spans="1:58" ht="12.75" x14ac:dyDescent="0.2">
      <c r="A29" s="139"/>
      <c r="B29" s="30" t="s">
        <v>513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>
        <f t="shared" ref="BE29:BF29" si="25">SUM(C29,E29,G29,I29,K29,M29,O29,Q29,S29,U29,W29,Y29,AA29,AC29,AE29,AG29,AI29,AK29,AM29,AO29,AQ29,AS29,AU29,AW29,AY29,BA29,BC29)</f>
        <v>0</v>
      </c>
      <c r="BF29" s="32">
        <f t="shared" si="25"/>
        <v>0</v>
      </c>
    </row>
    <row r="30" spans="1:58" ht="12.75" x14ac:dyDescent="0.2">
      <c r="A30" s="139"/>
      <c r="B30" s="30" t="s">
        <v>514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>
        <f t="shared" ref="BE30:BF30" si="26">SUM(C30,E30,G30,I30,K30,M30,O30,Q30,S30,U30,W30,Y30,AA30,AC30,AE30,AG30,AI30,AK30,AM30,AO30,AQ30,AS30,AU30,AW30,AY30,BA30,BC30)</f>
        <v>0</v>
      </c>
      <c r="BF30" s="32">
        <f t="shared" si="26"/>
        <v>0</v>
      </c>
    </row>
    <row r="31" spans="1:58" ht="12.75" x14ac:dyDescent="0.2">
      <c r="A31" s="139"/>
      <c r="B31" s="30" t="s">
        <v>515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27">SUM(C31,E31,G31,I31,K31,M31,O31,Q31,S31,U31,W31,Y31,AA31,AC31,AE31,AG31,AI31,AK31,AM31,AO31,AQ31,AS31,AU31,AW31,AY31,BA31,BC31)</f>
        <v>0</v>
      </c>
      <c r="BF31" s="32">
        <f t="shared" si="27"/>
        <v>0</v>
      </c>
    </row>
    <row r="32" spans="1:58" ht="12.75" x14ac:dyDescent="0.2">
      <c r="A32" s="139"/>
      <c r="B32" s="30" t="s">
        <v>516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28">SUM(C32,E32,G32,I32,K32,M32,O32,Q32,S32,U32,W32,Y32,AA32,AC32,AE32,AG32,AI32,AK32,AM32,AO32,AQ32,AS32,AU32,AW32,AY32,BA32,BC32)</f>
        <v>0</v>
      </c>
      <c r="BF32" s="32">
        <f t="shared" si="28"/>
        <v>0</v>
      </c>
    </row>
    <row r="33" spans="1:58" ht="20.25" customHeight="1" x14ac:dyDescent="0.2">
      <c r="A33" s="140"/>
      <c r="B33" s="45" t="s">
        <v>517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29">SUM(C33,E33,G33,I33,K33,M33,O33,Q33,S33,U33,W33,Y33,AA33,AC33,AE33,AG33,AI33,AK33,AM33,AO33,AQ33,AS33,AU33,AW33,AY33,BA33,BC33)</f>
        <v>0</v>
      </c>
      <c r="BF33" s="47">
        <f t="shared" si="29"/>
        <v>0</v>
      </c>
    </row>
    <row r="34" spans="1:58" ht="12.75" x14ac:dyDescent="0.2">
      <c r="A34" s="141" t="s">
        <v>63</v>
      </c>
      <c r="B34" s="54" t="s">
        <v>518</v>
      </c>
      <c r="C34" s="73">
        <v>1</v>
      </c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55">
        <f t="shared" ref="BE34:BF34" si="30">SUM(C34,E34,G34,I34,K34,M34,O34,Q34,S34,U34,W34,Y34,AA34,AC34,AE34,AG34,AI34,AK34,AM34,AO34,AQ34,AS34,AU34,AW34,AY34,BA34,BC34)</f>
        <v>1</v>
      </c>
      <c r="BF34" s="56">
        <f t="shared" si="30"/>
        <v>0</v>
      </c>
    </row>
    <row r="35" spans="1:58" ht="12.75" x14ac:dyDescent="0.2">
      <c r="A35" s="139"/>
      <c r="B35" s="30" t="s">
        <v>519</v>
      </c>
      <c r="C35" s="31"/>
      <c r="D35" s="32"/>
      <c r="E35" s="31"/>
      <c r="F35" s="32"/>
      <c r="G35" s="31"/>
      <c r="H35" s="32"/>
      <c r="I35" s="63">
        <v>1</v>
      </c>
      <c r="J35" s="32"/>
      <c r="K35" s="31"/>
      <c r="L35" s="32"/>
      <c r="M35" s="31"/>
      <c r="N35" s="32"/>
      <c r="O35" s="31"/>
      <c r="P35" s="32"/>
      <c r="Q35" s="31"/>
      <c r="R35" s="32"/>
      <c r="S35" s="63">
        <v>1</v>
      </c>
      <c r="T35" s="32"/>
      <c r="U35" s="31"/>
      <c r="V35" s="32"/>
      <c r="W35" s="63">
        <v>1</v>
      </c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>
        <f t="shared" ref="BE35:BF35" si="31">SUM(C35,E35,G35,I35,K35,M35,O35,Q35,S35,U35,W35,Y35,AA35,AC35,AE35,AG35,AI35,AK35,AM35,AO35,AQ35,AS35,AU35,AW35,AY35,BA35,BC35)</f>
        <v>3</v>
      </c>
      <c r="BF35" s="32">
        <f t="shared" si="31"/>
        <v>0</v>
      </c>
    </row>
    <row r="36" spans="1:58" ht="12.75" x14ac:dyDescent="0.2">
      <c r="A36" s="139"/>
      <c r="B36" s="30" t="s">
        <v>520</v>
      </c>
      <c r="C36" s="31"/>
      <c r="D36" s="32"/>
      <c r="E36" s="31"/>
      <c r="F36" s="32"/>
      <c r="G36" s="31"/>
      <c r="H36" s="32"/>
      <c r="I36" s="63">
        <v>1</v>
      </c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>
        <f t="shared" ref="BE36:BF36" si="32">SUM(C36,E36,G36,I36,K36,M36,O36,Q36,S36,U36,W36,Y36,AA36,AC36,AE36,AG36,AI36,AK36,AM36,AO36,AQ36,AS36,AU36,AW36,AY36,BA36,BC36)</f>
        <v>1</v>
      </c>
      <c r="BF36" s="32">
        <f t="shared" si="32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33">SUM(C37,E37,G37,I37,K37,M37,O37,Q37,S37,U37,W37,Y37,AA37,AC37,AE37,AG37,AI37,AK37,AM37,AO37,AQ37,AS37,AU37,AW37,AY37,BA37,BC37)</f>
        <v>0</v>
      </c>
      <c r="BF37" s="32">
        <f t="shared" si="33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34">SUM(C38,E38,G38,I38,K38,M38,O38,Q38,S38,U38,W38,Y38,AA38,AC38,AE38,AG38,AI38,AK38,AM38,AO38,AQ38,AS38,AU38,AW38,AY38,BA38,BC38)</f>
        <v>0</v>
      </c>
      <c r="BF38" s="32">
        <f t="shared" si="34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35">SUM(C39,E39,G39,I39,K39,M39,O39,Q39,S39,U39,W39,Y39,AA39,AC39,AE39,AG39,AI39,AK39,AM39,AO39,AQ39,AS39,AU39,AW39,AY39,BA39,BC39)</f>
        <v>0</v>
      </c>
      <c r="BF39" s="32">
        <f t="shared" si="35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36">SUM(C40,E40,G40,I40,K40,M40,O40,Q40,S40,U40,W40,Y40,AA40,AC40,AE40,AG40,AI40,AK40,AM40,AO40,AQ40,AS40,AU40,AW40,AY40,BA40,BC40)</f>
        <v>0</v>
      </c>
      <c r="BF40" s="32">
        <f t="shared" si="36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37">SUM(C41,E41,G41,I41,K41,M41,O41,Q41,S41,U41,W41,Y41,AA41,AC41,AE41,AG41,AI41,AK41,AM41,AO41,AQ41,AS41,AU41,AW41,AY41,BA41,BC41)</f>
        <v>0</v>
      </c>
      <c r="BF41" s="32">
        <f t="shared" si="37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38">SUM(C42,E42,G42,I42,K42,M42,O42,Q42,S42,U42,W42,Y42,AA42,AC42,AE42,AG42,AI42,AK42,AM42,AO42,AQ42,AS42,AU42,AW42,AY42,BA42,BC42)</f>
        <v>0</v>
      </c>
      <c r="BF42" s="32">
        <f t="shared" si="38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39">SUM(C43,E43,G43,I43,K43,M43,O43,Q43,S43,U43,W43,Y43,AA43,AC43,AE43,AG43,AI43,AK43,AM43,AO43,AQ43,AS43,AU43,AW43,AY43,BA43,BC43)</f>
        <v>0</v>
      </c>
      <c r="BF43" s="32">
        <f t="shared" si="39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3.42578125" customWidth="1"/>
    <col min="2" max="2" width="40.140625" customWidth="1"/>
    <col min="3" max="58" width="6.85546875" customWidth="1"/>
  </cols>
  <sheetData>
    <row r="1" spans="1:58" x14ac:dyDescent="0.25">
      <c r="A1" s="1"/>
      <c r="B1" s="2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 ht="12.75" x14ac:dyDescent="0.2">
      <c r="A2" s="4"/>
      <c r="B2" s="5"/>
      <c r="C2" s="133" t="s">
        <v>290</v>
      </c>
      <c r="D2" s="134"/>
      <c r="E2" s="133" t="s">
        <v>291</v>
      </c>
      <c r="F2" s="134"/>
      <c r="G2" s="133" t="s">
        <v>292</v>
      </c>
      <c r="H2" s="134"/>
      <c r="I2" s="133" t="s">
        <v>293</v>
      </c>
      <c r="J2" s="134"/>
      <c r="K2" s="133" t="s">
        <v>294</v>
      </c>
      <c r="L2" s="134"/>
      <c r="M2" s="133" t="s">
        <v>295</v>
      </c>
      <c r="N2" s="134"/>
      <c r="O2" s="133" t="s">
        <v>296</v>
      </c>
      <c r="P2" s="134"/>
      <c r="Q2" s="133" t="s">
        <v>297</v>
      </c>
      <c r="R2" s="134"/>
      <c r="S2" s="133" t="s">
        <v>298</v>
      </c>
      <c r="T2" s="134"/>
      <c r="U2" s="133" t="s">
        <v>299</v>
      </c>
      <c r="V2" s="134"/>
      <c r="W2" s="133" t="s">
        <v>300</v>
      </c>
      <c r="X2" s="134"/>
      <c r="Y2" s="133" t="s">
        <v>301</v>
      </c>
      <c r="Z2" s="134"/>
      <c r="AA2" s="133" t="s">
        <v>302</v>
      </c>
      <c r="AB2" s="134"/>
      <c r="AC2" s="133" t="s">
        <v>303</v>
      </c>
      <c r="AD2" s="134"/>
      <c r="AE2" s="133" t="s">
        <v>304</v>
      </c>
      <c r="AF2" s="134"/>
      <c r="AG2" s="133" t="s">
        <v>305</v>
      </c>
      <c r="AH2" s="134"/>
      <c r="AI2" s="133" t="s">
        <v>306</v>
      </c>
      <c r="AJ2" s="134"/>
      <c r="AK2" s="133" t="s">
        <v>307</v>
      </c>
      <c r="AL2" s="134"/>
      <c r="AM2" s="133" t="s">
        <v>308</v>
      </c>
      <c r="AN2" s="134"/>
      <c r="AO2" s="133" t="s">
        <v>309</v>
      </c>
      <c r="AP2" s="134"/>
      <c r="AQ2" s="133" t="s">
        <v>310</v>
      </c>
      <c r="AR2" s="134"/>
      <c r="AS2" s="133" t="s">
        <v>311</v>
      </c>
      <c r="AT2" s="134"/>
      <c r="AU2" s="133" t="s">
        <v>312</v>
      </c>
      <c r="AV2" s="134"/>
      <c r="AW2" s="133" t="s">
        <v>313</v>
      </c>
      <c r="AX2" s="134"/>
      <c r="AY2" s="133" t="s">
        <v>314</v>
      </c>
      <c r="AZ2" s="134"/>
      <c r="BA2" s="133" t="s">
        <v>315</v>
      </c>
      <c r="BB2" s="134"/>
      <c r="BC2" s="133" t="s">
        <v>316</v>
      </c>
      <c r="BD2" s="134"/>
      <c r="BE2" s="133" t="s">
        <v>99</v>
      </c>
      <c r="BF2" s="134"/>
    </row>
    <row r="3" spans="1:58" ht="53.25" customHeight="1" x14ac:dyDescent="0.2">
      <c r="A3" s="7"/>
      <c r="B3" s="8" t="s">
        <v>521</v>
      </c>
      <c r="C3" s="9" t="s">
        <v>28</v>
      </c>
      <c r="D3" s="10" t="s">
        <v>29</v>
      </c>
      <c r="E3" s="9" t="s">
        <v>28</v>
      </c>
      <c r="F3" s="10" t="s">
        <v>29</v>
      </c>
      <c r="G3" s="9" t="s">
        <v>28</v>
      </c>
      <c r="H3" s="10" t="s">
        <v>29</v>
      </c>
      <c r="I3" s="9" t="s">
        <v>28</v>
      </c>
      <c r="J3" s="10" t="s">
        <v>29</v>
      </c>
      <c r="K3" s="9" t="s">
        <v>28</v>
      </c>
      <c r="L3" s="10" t="s">
        <v>29</v>
      </c>
      <c r="M3" s="9" t="s">
        <v>28</v>
      </c>
      <c r="N3" s="10" t="s">
        <v>29</v>
      </c>
      <c r="O3" s="9" t="s">
        <v>28</v>
      </c>
      <c r="P3" s="10" t="s">
        <v>29</v>
      </c>
      <c r="Q3" s="9" t="s">
        <v>28</v>
      </c>
      <c r="R3" s="10" t="s">
        <v>29</v>
      </c>
      <c r="S3" s="9" t="s">
        <v>28</v>
      </c>
      <c r="T3" s="10" t="s">
        <v>29</v>
      </c>
      <c r="U3" s="9" t="s">
        <v>28</v>
      </c>
      <c r="V3" s="10" t="s">
        <v>29</v>
      </c>
      <c r="W3" s="9" t="s">
        <v>28</v>
      </c>
      <c r="X3" s="10" t="s">
        <v>29</v>
      </c>
      <c r="Y3" s="9" t="s">
        <v>28</v>
      </c>
      <c r="Z3" s="10" t="s">
        <v>29</v>
      </c>
      <c r="AA3" s="9" t="s">
        <v>28</v>
      </c>
      <c r="AB3" s="10" t="s">
        <v>29</v>
      </c>
      <c r="AC3" s="9" t="s">
        <v>28</v>
      </c>
      <c r="AD3" s="10" t="s">
        <v>29</v>
      </c>
      <c r="AE3" s="9" t="s">
        <v>28</v>
      </c>
      <c r="AF3" s="10" t="s">
        <v>29</v>
      </c>
      <c r="AG3" s="9" t="s">
        <v>28</v>
      </c>
      <c r="AH3" s="10" t="s">
        <v>29</v>
      </c>
      <c r="AI3" s="9" t="s">
        <v>28</v>
      </c>
      <c r="AJ3" s="10" t="s">
        <v>29</v>
      </c>
      <c r="AK3" s="9" t="s">
        <v>28</v>
      </c>
      <c r="AL3" s="10" t="s">
        <v>29</v>
      </c>
      <c r="AM3" s="9" t="s">
        <v>28</v>
      </c>
      <c r="AN3" s="10" t="s">
        <v>29</v>
      </c>
      <c r="AO3" s="9" t="s">
        <v>28</v>
      </c>
      <c r="AP3" s="10" t="s">
        <v>29</v>
      </c>
      <c r="AQ3" s="9" t="s">
        <v>28</v>
      </c>
      <c r="AR3" s="10" t="s">
        <v>29</v>
      </c>
      <c r="AS3" s="9" t="s">
        <v>28</v>
      </c>
      <c r="AT3" s="10" t="s">
        <v>29</v>
      </c>
      <c r="AU3" s="9" t="s">
        <v>28</v>
      </c>
      <c r="AV3" s="10" t="s">
        <v>29</v>
      </c>
      <c r="AW3" s="9" t="s">
        <v>28</v>
      </c>
      <c r="AX3" s="10" t="s">
        <v>29</v>
      </c>
      <c r="AY3" s="9" t="s">
        <v>28</v>
      </c>
      <c r="AZ3" s="10" t="s">
        <v>29</v>
      </c>
      <c r="BA3" s="9" t="s">
        <v>28</v>
      </c>
      <c r="BB3" s="10" t="s">
        <v>29</v>
      </c>
      <c r="BC3" s="9" t="s">
        <v>28</v>
      </c>
      <c r="BD3" s="10" t="s">
        <v>29</v>
      </c>
      <c r="BE3" s="9" t="s">
        <v>28</v>
      </c>
      <c r="BF3" s="10" t="s">
        <v>29</v>
      </c>
    </row>
    <row r="4" spans="1:58" ht="12.75" x14ac:dyDescent="0.2">
      <c r="A4" s="138" t="s">
        <v>31</v>
      </c>
      <c r="B4" s="18" t="s">
        <v>522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18">
        <v>7</v>
      </c>
      <c r="BF4" s="20">
        <f>SUM(D4,F4,H4,J4,L4,N4,P4,R4,T4,V4,X4,Z4,AB4,AD4,AF4,AH4,AJ4,AL4,AN4,AP4,AR4,AT4,AV4,AX4,AZ4,BB4,BD4)</f>
        <v>0</v>
      </c>
    </row>
    <row r="5" spans="1:58" ht="12.75" x14ac:dyDescent="0.2">
      <c r="A5" s="139"/>
      <c r="B5" s="30" t="s">
        <v>523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>
        <f t="shared" ref="BE5:BF5" si="0">SUM(C5,E5,G5,I5,K5,M5,O5,Q5,S5,U5,W5,Y5,AA5,AC5,AE5,AG5,AI5,AK5,AM5,AO5,AQ5,AS5,AU5,AW5,AY5,BA5,BC5)</f>
        <v>0</v>
      </c>
      <c r="BF5" s="32">
        <f t="shared" si="0"/>
        <v>0</v>
      </c>
    </row>
    <row r="6" spans="1:58" ht="12.75" x14ac:dyDescent="0.2">
      <c r="A6" s="139"/>
      <c r="B6" s="30" t="s">
        <v>524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63">
        <v>2</v>
      </c>
      <c r="BF6" s="32">
        <f t="shared" ref="BF6:BF10" si="1">SUM(D6,F6,H6,J6,L6,N6,P6,R6,T6,V6,X6,Z6,AB6,AD6,AF6,AH6,AJ6,AL6,AN6,AP6,AR6,AT6,AV6,AX6,AZ6,BB6,BD6)</f>
        <v>0</v>
      </c>
    </row>
    <row r="7" spans="1:58" ht="12.75" x14ac:dyDescent="0.2">
      <c r="A7" s="139"/>
      <c r="B7" s="30" t="s">
        <v>525</v>
      </c>
      <c r="C7" s="63"/>
      <c r="D7" s="32"/>
      <c r="E7" s="63"/>
      <c r="F7" s="32"/>
      <c r="G7" s="63"/>
      <c r="H7" s="32"/>
      <c r="I7" s="63"/>
      <c r="J7" s="32"/>
      <c r="K7" s="63"/>
      <c r="L7" s="32"/>
      <c r="M7" s="63"/>
      <c r="N7" s="32"/>
      <c r="O7" s="63"/>
      <c r="P7" s="32"/>
      <c r="Q7" s="63"/>
      <c r="R7" s="32"/>
      <c r="S7" s="63"/>
      <c r="T7" s="32"/>
      <c r="U7" s="63"/>
      <c r="V7" s="32"/>
      <c r="W7" s="63"/>
      <c r="X7" s="32"/>
      <c r="Y7" s="63"/>
      <c r="Z7" s="32"/>
      <c r="AA7" s="63"/>
      <c r="AB7" s="32"/>
      <c r="AC7" s="63"/>
      <c r="AD7" s="32"/>
      <c r="AE7" s="63"/>
      <c r="AF7" s="32"/>
      <c r="AG7" s="63"/>
      <c r="AH7" s="32"/>
      <c r="AI7" s="63"/>
      <c r="AJ7" s="32"/>
      <c r="AK7" s="63"/>
      <c r="AL7" s="32"/>
      <c r="AM7" s="63"/>
      <c r="AN7" s="32"/>
      <c r="AO7" s="63"/>
      <c r="AP7" s="32"/>
      <c r="AQ7" s="63"/>
      <c r="AR7" s="32"/>
      <c r="AS7" s="63"/>
      <c r="AT7" s="32"/>
      <c r="AU7" s="63"/>
      <c r="AV7" s="32"/>
      <c r="AW7" s="63"/>
      <c r="AX7" s="32"/>
      <c r="AY7" s="63"/>
      <c r="AZ7" s="32"/>
      <c r="BA7" s="63"/>
      <c r="BB7" s="32"/>
      <c r="BC7" s="63"/>
      <c r="BD7" s="32"/>
      <c r="BE7" s="63">
        <v>446</v>
      </c>
      <c r="BF7" s="32">
        <f t="shared" si="1"/>
        <v>0</v>
      </c>
    </row>
    <row r="8" spans="1:58" ht="12.75" x14ac:dyDescent="0.2">
      <c r="A8" s="139"/>
      <c r="B8" s="30" t="s">
        <v>526</v>
      </c>
      <c r="C8" s="63"/>
      <c r="D8" s="32"/>
      <c r="E8" s="63"/>
      <c r="F8" s="32"/>
      <c r="G8" s="63"/>
      <c r="H8" s="32"/>
      <c r="I8" s="63"/>
      <c r="J8" s="32"/>
      <c r="K8" s="63"/>
      <c r="L8" s="32"/>
      <c r="M8" s="63"/>
      <c r="N8" s="32"/>
      <c r="O8" s="63"/>
      <c r="P8" s="32"/>
      <c r="Q8" s="63"/>
      <c r="R8" s="32"/>
      <c r="S8" s="63"/>
      <c r="T8" s="32"/>
      <c r="U8" s="63"/>
      <c r="V8" s="32"/>
      <c r="W8" s="63"/>
      <c r="X8" s="32"/>
      <c r="Y8" s="63"/>
      <c r="Z8" s="32"/>
      <c r="AA8" s="63"/>
      <c r="AB8" s="32"/>
      <c r="AC8" s="63"/>
      <c r="AD8" s="32"/>
      <c r="AE8" s="63"/>
      <c r="AF8" s="32"/>
      <c r="AG8" s="63"/>
      <c r="AH8" s="32"/>
      <c r="AI8" s="63"/>
      <c r="AJ8" s="32"/>
      <c r="AK8" s="63"/>
      <c r="AL8" s="32"/>
      <c r="AM8" s="63"/>
      <c r="AN8" s="32"/>
      <c r="AO8" s="63"/>
      <c r="AP8" s="32"/>
      <c r="AQ8" s="63"/>
      <c r="AR8" s="32"/>
      <c r="AS8" s="63"/>
      <c r="AT8" s="32"/>
      <c r="AU8" s="63"/>
      <c r="AV8" s="32"/>
      <c r="AW8" s="63"/>
      <c r="AX8" s="32"/>
      <c r="AY8" s="63"/>
      <c r="AZ8" s="32"/>
      <c r="BA8" s="63"/>
      <c r="BB8" s="32"/>
      <c r="BC8" s="63"/>
      <c r="BD8" s="32"/>
      <c r="BE8" s="63">
        <v>59</v>
      </c>
      <c r="BF8" s="32">
        <f t="shared" si="1"/>
        <v>0</v>
      </c>
    </row>
    <row r="9" spans="1:58" ht="12.75" x14ac:dyDescent="0.2">
      <c r="A9" s="139"/>
      <c r="B9" s="30" t="s">
        <v>527</v>
      </c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63">
        <v>37</v>
      </c>
      <c r="BF9" s="32">
        <f t="shared" si="1"/>
        <v>0</v>
      </c>
    </row>
    <row r="10" spans="1:58" ht="12.75" x14ac:dyDescent="0.2">
      <c r="A10" s="139"/>
      <c r="B10" s="30" t="s">
        <v>528</v>
      </c>
      <c r="C10" s="63"/>
      <c r="D10" s="32"/>
      <c r="E10" s="63"/>
      <c r="F10" s="32"/>
      <c r="G10" s="63"/>
      <c r="H10" s="32"/>
      <c r="I10" s="63"/>
      <c r="J10" s="32"/>
      <c r="K10" s="63"/>
      <c r="L10" s="32"/>
      <c r="M10" s="63"/>
      <c r="N10" s="32"/>
      <c r="O10" s="63"/>
      <c r="P10" s="32"/>
      <c r="Q10" s="63"/>
      <c r="R10" s="32"/>
      <c r="S10" s="63"/>
      <c r="T10" s="32"/>
      <c r="U10" s="63"/>
      <c r="V10" s="32"/>
      <c r="W10" s="63"/>
      <c r="X10" s="32"/>
      <c r="Y10" s="63"/>
      <c r="Z10" s="32"/>
      <c r="AA10" s="63"/>
      <c r="AB10" s="32"/>
      <c r="AC10" s="63"/>
      <c r="AD10" s="32"/>
      <c r="AE10" s="63"/>
      <c r="AF10" s="32"/>
      <c r="AG10" s="63"/>
      <c r="AH10" s="32"/>
      <c r="AI10" s="63"/>
      <c r="AJ10" s="32"/>
      <c r="AK10" s="63"/>
      <c r="AL10" s="32"/>
      <c r="AM10" s="63"/>
      <c r="AN10" s="32"/>
      <c r="AO10" s="63"/>
      <c r="AP10" s="32"/>
      <c r="AQ10" s="63"/>
      <c r="AR10" s="32"/>
      <c r="AS10" s="63"/>
      <c r="AT10" s="32"/>
      <c r="AU10" s="63"/>
      <c r="AV10" s="32"/>
      <c r="AW10" s="63"/>
      <c r="AX10" s="32"/>
      <c r="AY10" s="63"/>
      <c r="AZ10" s="32"/>
      <c r="BA10" s="63"/>
      <c r="BB10" s="32"/>
      <c r="BC10" s="63"/>
      <c r="BD10" s="32"/>
      <c r="BE10" s="63">
        <v>198</v>
      </c>
      <c r="BF10" s="32">
        <f t="shared" si="1"/>
        <v>0</v>
      </c>
    </row>
    <row r="11" spans="1:58" ht="12.75" x14ac:dyDescent="0.2">
      <c r="A11" s="139"/>
      <c r="B11" s="30" t="s">
        <v>529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>
        <f t="shared" ref="BE11:BF11" si="2">SUM(C11,E11,G11,I11,K11,M11,O11,Q11,S11,U11,W11,Y11,AA11,AC11,AE11,AG11,AI11,AK11,AM11,AO11,AQ11,AS11,AU11,AW11,AY11,BA11,BC11)</f>
        <v>0</v>
      </c>
      <c r="BF11" s="32">
        <f t="shared" si="2"/>
        <v>0</v>
      </c>
    </row>
    <row r="12" spans="1:58" ht="12.75" x14ac:dyDescent="0.2">
      <c r="A12" s="139"/>
      <c r="B12" s="30" t="s">
        <v>530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>
        <f t="shared" ref="BE12:BF12" si="3">SUM(C12,E12,G12,I12,K12,M12,O12,Q12,S12,U12,W12,Y12,AA12,AC12,AE12,AG12,AI12,AK12,AM12,AO12,AQ12,AS12,AU12,AW12,AY12,BA12,BC12)</f>
        <v>0</v>
      </c>
      <c r="BF12" s="32">
        <f t="shared" si="3"/>
        <v>0</v>
      </c>
    </row>
    <row r="13" spans="1:58" ht="12.75" x14ac:dyDescent="0.2">
      <c r="A13" s="139"/>
      <c r="B13" s="30" t="s">
        <v>531</v>
      </c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63">
        <v>3</v>
      </c>
      <c r="BF13" s="64">
        <v>2</v>
      </c>
    </row>
    <row r="14" spans="1:58" ht="12.75" x14ac:dyDescent="0.2">
      <c r="A14" s="139"/>
      <c r="B14" s="30" t="s">
        <v>532</v>
      </c>
      <c r="C14" s="63"/>
      <c r="D14" s="32"/>
      <c r="E14" s="63"/>
      <c r="F14" s="32"/>
      <c r="G14" s="63"/>
      <c r="H14" s="32"/>
      <c r="I14" s="63"/>
      <c r="J14" s="32"/>
      <c r="K14" s="63"/>
      <c r="L14" s="32"/>
      <c r="M14" s="63"/>
      <c r="N14" s="32"/>
      <c r="O14" s="63"/>
      <c r="P14" s="32"/>
      <c r="Q14" s="63"/>
      <c r="R14" s="32"/>
      <c r="S14" s="63"/>
      <c r="T14" s="32"/>
      <c r="U14" s="63"/>
      <c r="V14" s="32"/>
      <c r="W14" s="63"/>
      <c r="X14" s="32"/>
      <c r="Y14" s="63"/>
      <c r="Z14" s="32"/>
      <c r="AA14" s="63"/>
      <c r="AB14" s="32"/>
      <c r="AC14" s="63"/>
      <c r="AD14" s="32"/>
      <c r="AE14" s="63"/>
      <c r="AF14" s="32"/>
      <c r="AG14" s="63"/>
      <c r="AH14" s="32"/>
      <c r="AI14" s="63"/>
      <c r="AJ14" s="32"/>
      <c r="AK14" s="63"/>
      <c r="AL14" s="32"/>
      <c r="AM14" s="63"/>
      <c r="AN14" s="32"/>
      <c r="AO14" s="63"/>
      <c r="AP14" s="32"/>
      <c r="AQ14" s="63"/>
      <c r="AR14" s="32"/>
      <c r="AS14" s="63"/>
      <c r="AT14" s="32"/>
      <c r="AU14" s="63"/>
      <c r="AV14" s="32"/>
      <c r="AW14" s="63"/>
      <c r="AX14" s="32"/>
      <c r="AY14" s="63"/>
      <c r="AZ14" s="32"/>
      <c r="BA14" s="63"/>
      <c r="BB14" s="32"/>
      <c r="BC14" s="63"/>
      <c r="BD14" s="32"/>
      <c r="BE14" s="63">
        <v>222</v>
      </c>
      <c r="BF14" s="64">
        <v>1</v>
      </c>
    </row>
    <row r="15" spans="1:58" ht="12.75" x14ac:dyDescent="0.2">
      <c r="A15" s="139"/>
      <c r="B15" s="30" t="s">
        <v>533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>
        <f t="shared" ref="BE15:BF15" si="4">SUM(C15,E15,G15,I15,K15,M15,O15,Q15,S15,U15,W15,Y15,AA15,AC15,AE15,AG15,AI15,AK15,AM15,AO15,AQ15,AS15,AU15,AW15,AY15,BA15,BC15)</f>
        <v>0</v>
      </c>
      <c r="BF15" s="32">
        <f t="shared" si="4"/>
        <v>0</v>
      </c>
    </row>
    <row r="16" spans="1:58" ht="12.75" x14ac:dyDescent="0.2">
      <c r="A16" s="139"/>
      <c r="B16" s="30" t="s">
        <v>534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63">
        <v>1</v>
      </c>
      <c r="BF16" s="32">
        <f t="shared" ref="BF16:BF17" si="5">SUM(D16,F16,H16,J16,L16,N16,P16,R16,T16,V16,X16,Z16,AB16,AD16,AF16,AH16,AJ16,AL16,AN16,AP16,AR16,AT16,AV16,AX16,AZ16,BB16,BD16)</f>
        <v>0</v>
      </c>
    </row>
    <row r="17" spans="1:58" ht="12.75" x14ac:dyDescent="0.2">
      <c r="A17" s="139"/>
      <c r="B17" s="30" t="s">
        <v>535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63">
        <v>13</v>
      </c>
      <c r="BF17" s="32">
        <f t="shared" si="5"/>
        <v>0</v>
      </c>
    </row>
    <row r="18" spans="1:58" ht="12.75" x14ac:dyDescent="0.2">
      <c r="A18" s="139"/>
      <c r="B18" s="30" t="s">
        <v>536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>
        <f t="shared" ref="BE18:BF18" si="6">SUM(C18,E18,G18,I18,K18,M18,O18,Q18,S18,U18,W18,Y18,AA18,AC18,AE18,AG18,AI18,AK18,AM18,AO18,AQ18,AS18,AU18,AW18,AY18,BA18,BC18)</f>
        <v>0</v>
      </c>
      <c r="BF18" s="32">
        <f t="shared" si="6"/>
        <v>0</v>
      </c>
    </row>
    <row r="19" spans="1:58" ht="12.75" x14ac:dyDescent="0.2">
      <c r="A19" s="139"/>
      <c r="B19" s="30" t="s">
        <v>537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63">
        <v>3</v>
      </c>
      <c r="BF19" s="32">
        <f t="shared" ref="BF19:BF20" si="7">SUM(D19,F19,H19,J19,L19,N19,P19,R19,T19,V19,X19,Z19,AB19,AD19,AF19,AH19,AJ19,AL19,AN19,AP19,AR19,AT19,AV19,AX19,AZ19,BB19,BD19)</f>
        <v>0</v>
      </c>
    </row>
    <row r="20" spans="1:58" ht="12.75" x14ac:dyDescent="0.2">
      <c r="A20" s="139"/>
      <c r="B20" s="30" t="s">
        <v>538</v>
      </c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63">
        <v>5</v>
      </c>
      <c r="BF20" s="32">
        <f t="shared" si="7"/>
        <v>0</v>
      </c>
    </row>
    <row r="21" spans="1:58" ht="12.75" x14ac:dyDescent="0.2">
      <c r="A21" s="139"/>
      <c r="B21" s="30" t="s">
        <v>539</v>
      </c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>
        <f t="shared" ref="BE21:BF21" si="8">SUM(C21,E21,G21,I21,K21,M21,O21,Q21,S21,U21,W21,Y21,AA21,AC21,AE21,AG21,AI21,AK21,AM21,AO21,AQ21,AS21,AU21,AW21,AY21,BA21,BC21)</f>
        <v>0</v>
      </c>
      <c r="BF21" s="32">
        <f t="shared" si="8"/>
        <v>0</v>
      </c>
    </row>
    <row r="22" spans="1:58" ht="12.75" x14ac:dyDescent="0.2">
      <c r="A22" s="139"/>
      <c r="B22" s="30" t="s">
        <v>540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>
        <f t="shared" ref="BE22:BF22" si="9">SUM(C22,E22,G22,I22,K22,M22,O22,Q22,S22,U22,W22,Y22,AA22,AC22,AE22,AG22,AI22,AK22,AM22,AO22,AQ22,AS22,AU22,AW22,AY22,BA22,BC22)</f>
        <v>0</v>
      </c>
      <c r="BF22" s="32">
        <f t="shared" si="9"/>
        <v>0</v>
      </c>
    </row>
    <row r="23" spans="1:58" ht="12.75" x14ac:dyDescent="0.2">
      <c r="A23" s="139"/>
      <c r="B23" s="30" t="s">
        <v>541</v>
      </c>
      <c r="C23" s="63"/>
      <c r="D23" s="32"/>
      <c r="E23" s="63"/>
      <c r="F23" s="32"/>
      <c r="G23" s="63"/>
      <c r="H23" s="32"/>
      <c r="I23" s="63"/>
      <c r="J23" s="32"/>
      <c r="K23" s="63"/>
      <c r="L23" s="32"/>
      <c r="M23" s="63"/>
      <c r="N23" s="32"/>
      <c r="O23" s="63"/>
      <c r="P23" s="32"/>
      <c r="Q23" s="63"/>
      <c r="R23" s="32"/>
      <c r="S23" s="63"/>
      <c r="T23" s="32"/>
      <c r="U23" s="63"/>
      <c r="V23" s="32"/>
      <c r="W23" s="63"/>
      <c r="X23" s="32"/>
      <c r="Y23" s="63"/>
      <c r="Z23" s="32"/>
      <c r="AA23" s="63"/>
      <c r="AB23" s="32"/>
      <c r="AC23" s="63"/>
      <c r="AD23" s="32"/>
      <c r="AE23" s="63"/>
      <c r="AF23" s="32"/>
      <c r="AG23" s="63"/>
      <c r="AH23" s="32"/>
      <c r="AI23" s="63"/>
      <c r="AJ23" s="32"/>
      <c r="AK23" s="63"/>
      <c r="AL23" s="32"/>
      <c r="AM23" s="63"/>
      <c r="AN23" s="32"/>
      <c r="AO23" s="63"/>
      <c r="AP23" s="32"/>
      <c r="AQ23" s="63"/>
      <c r="AR23" s="32"/>
      <c r="AS23" s="63"/>
      <c r="AT23" s="32"/>
      <c r="AU23" s="63"/>
      <c r="AV23" s="32"/>
      <c r="AW23" s="63"/>
      <c r="AX23" s="32"/>
      <c r="AY23" s="63"/>
      <c r="AZ23" s="32"/>
      <c r="BA23" s="63"/>
      <c r="BB23" s="32"/>
      <c r="BC23" s="63"/>
      <c r="BD23" s="32"/>
      <c r="BE23" s="63">
        <v>1</v>
      </c>
      <c r="BF23" s="32">
        <f>SUM(D23,F23,H23,J23,L23,N23,P23,R23,T23,V23,X23,Z23,AB23,AD23,AF23,AH23,AJ23,AL23,AN23,AP23,AR23,AT23,AV23,AX23,AZ23,BB23,BD23)</f>
        <v>0</v>
      </c>
    </row>
    <row r="24" spans="1:58" ht="12.75" x14ac:dyDescent="0.2">
      <c r="A24" s="139"/>
      <c r="B24" s="30" t="s">
        <v>542</v>
      </c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>
        <f t="shared" ref="BE24:BF24" si="10">SUM(C24,E24,G24,I24,K24,M24,O24,Q24,S24,U24,W24,Y24,AA24,AC24,AE24,AG24,AI24,AK24,AM24,AO24,AQ24,AS24,AU24,AW24,AY24,BA24,BC24)</f>
        <v>0</v>
      </c>
      <c r="BF24" s="32">
        <f t="shared" si="10"/>
        <v>0</v>
      </c>
    </row>
    <row r="25" spans="1:58" ht="12.75" x14ac:dyDescent="0.2">
      <c r="A25" s="140"/>
      <c r="B25" s="45" t="s">
        <v>543</v>
      </c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>
        <f t="shared" ref="BE25:BF25" si="11">SUM(C25,E25,G25,I25,K25,M25,O25,Q25,S25,U25,W25,Y25,AA25,AC25,AE25,AG25,AI25,AK25,AM25,AO25,AQ25,AS25,AU25,AW25,AY25,BA25,BC25)</f>
        <v>0</v>
      </c>
      <c r="BF25" s="47">
        <f t="shared" si="11"/>
        <v>0</v>
      </c>
    </row>
    <row r="26" spans="1:58" ht="12.75" x14ac:dyDescent="0.2">
      <c r="A26" s="141" t="s">
        <v>54</v>
      </c>
      <c r="B26" s="54" t="s">
        <v>544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>
        <f t="shared" ref="BE26:BF26" si="12">SUM(C26,E26,G26,I26,K26,M26,O26,Q26,S26,U26,W26,Y26,AA26,AC26,AE26,AG26,AI26,AK26,AM26,AO26,AQ26,AS26,AU26,AW26,AY26,BA26,BC26)</f>
        <v>0</v>
      </c>
      <c r="BF26" s="56">
        <f t="shared" si="12"/>
        <v>0</v>
      </c>
    </row>
    <row r="27" spans="1:58" ht="12.75" x14ac:dyDescent="0.2">
      <c r="A27" s="139"/>
      <c r="B27" s="30" t="s">
        <v>545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63">
        <v>1</v>
      </c>
      <c r="BF27" s="32">
        <f>SUM(D27,F27,H27,J27,L27,N27,P27,R27,T27,V27,X27,Z27,AB27,AD27,AF27,AH27,AJ27,AL27,AN27,AP27,AR27,AT27,AV27,AX27,AZ27,BB27,BD27)</f>
        <v>0</v>
      </c>
    </row>
    <row r="28" spans="1:58" ht="12.75" x14ac:dyDescent="0.2">
      <c r="A28" s="139"/>
      <c r="B28" s="30" t="s">
        <v>546</v>
      </c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>
        <f t="shared" ref="BE28:BF28" si="13">SUM(C28,E28,G28,I28,K28,M28,O28,Q28,S28,U28,W28,Y28,AA28,AC28,AE28,AG28,AI28,AK28,AM28,AO28,AQ28,AS28,AU28,AW28,AY28,BA28,BC28)</f>
        <v>0</v>
      </c>
      <c r="BF28" s="32">
        <f t="shared" si="13"/>
        <v>0</v>
      </c>
    </row>
    <row r="29" spans="1:58" ht="12.75" x14ac:dyDescent="0.2">
      <c r="A29" s="139"/>
      <c r="B29" s="30" t="s">
        <v>547</v>
      </c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63">
        <v>2</v>
      </c>
      <c r="BF29" s="32">
        <f t="shared" ref="BF29:BF30" si="14">SUM(D29,F29,H29,J29,L29,N29,P29,R29,T29,V29,X29,Z29,AB29,AD29,AF29,AH29,AJ29,AL29,AN29,AP29,AR29,AT29,AV29,AX29,AZ29,BB29,BD29)</f>
        <v>0</v>
      </c>
    </row>
    <row r="30" spans="1:58" ht="12.75" x14ac:dyDescent="0.2">
      <c r="A30" s="139"/>
      <c r="B30" s="30" t="s">
        <v>548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63">
        <v>1</v>
      </c>
      <c r="BF30" s="32">
        <f t="shared" si="14"/>
        <v>0</v>
      </c>
    </row>
    <row r="31" spans="1:58" ht="12.75" x14ac:dyDescent="0.2">
      <c r="A31" s="139"/>
      <c r="B31" s="30" t="s">
        <v>549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>
        <f t="shared" ref="BE31:BF31" si="15">SUM(C31,E31,G31,I31,K31,M31,O31,Q31,S31,U31,W31,Y31,AA31,AC31,AE31,AG31,AI31,AK31,AM31,AO31,AQ31,AS31,AU31,AW31,AY31,BA31,BC31)</f>
        <v>0</v>
      </c>
      <c r="BF31" s="32">
        <f t="shared" si="15"/>
        <v>0</v>
      </c>
    </row>
    <row r="32" spans="1:58" ht="12.75" x14ac:dyDescent="0.2">
      <c r="A32" s="139"/>
      <c r="B32" s="30" t="s">
        <v>550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>
        <f t="shared" ref="BE32:BF32" si="16">SUM(C32,E32,G32,I32,K32,M32,O32,Q32,S32,U32,W32,Y32,AA32,AC32,AE32,AG32,AI32,AK32,AM32,AO32,AQ32,AS32,AU32,AW32,AY32,BA32,BC32)</f>
        <v>0</v>
      </c>
      <c r="BF32" s="32">
        <f t="shared" si="16"/>
        <v>0</v>
      </c>
    </row>
    <row r="33" spans="1:58" ht="20.25" customHeight="1" x14ac:dyDescent="0.2">
      <c r="A33" s="140"/>
      <c r="B33" s="45" t="s">
        <v>551</v>
      </c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/>
      <c r="AU33" s="46"/>
      <c r="AV33" s="47"/>
      <c r="AW33" s="46"/>
      <c r="AX33" s="47"/>
      <c r="AY33" s="46"/>
      <c r="AZ33" s="47"/>
      <c r="BA33" s="46"/>
      <c r="BB33" s="47"/>
      <c r="BC33" s="46"/>
      <c r="BD33" s="47"/>
      <c r="BE33" s="46">
        <f t="shared" ref="BE33:BF33" si="17">SUM(C33,E33,G33,I33,K33,M33,O33,Q33,S33,U33,W33,Y33,AA33,AC33,AE33,AG33,AI33,AK33,AM33,AO33,AQ33,AS33,AU33,AW33,AY33,BA33,BC33)</f>
        <v>0</v>
      </c>
      <c r="BF33" s="47">
        <f t="shared" si="17"/>
        <v>0</v>
      </c>
    </row>
    <row r="34" spans="1:58" ht="12.75" x14ac:dyDescent="0.2">
      <c r="A34" s="141" t="s">
        <v>63</v>
      </c>
      <c r="B34" s="54" t="s">
        <v>552</v>
      </c>
      <c r="C34" s="55"/>
      <c r="D34" s="56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5"/>
      <c r="AR34" s="56"/>
      <c r="AS34" s="55"/>
      <c r="AT34" s="56"/>
      <c r="AU34" s="55"/>
      <c r="AV34" s="56"/>
      <c r="AW34" s="55"/>
      <c r="AX34" s="56"/>
      <c r="AY34" s="55"/>
      <c r="AZ34" s="56"/>
      <c r="BA34" s="55"/>
      <c r="BB34" s="56"/>
      <c r="BC34" s="55"/>
      <c r="BD34" s="56"/>
      <c r="BE34" s="73">
        <v>6</v>
      </c>
      <c r="BF34" s="56">
        <f t="shared" ref="BF34:BF36" si="18">SUM(D34,F34,H34,J34,L34,N34,P34,R34,T34,V34,X34,Z34,AB34,AD34,AF34,AH34,AJ34,AL34,AN34,AP34,AR34,AT34,AV34,AX34,AZ34,BB34,BD34)</f>
        <v>0</v>
      </c>
    </row>
    <row r="35" spans="1:58" ht="12.75" x14ac:dyDescent="0.2">
      <c r="A35" s="139"/>
      <c r="B35" s="30" t="s">
        <v>553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63">
        <v>45</v>
      </c>
      <c r="BF35" s="32">
        <f t="shared" si="18"/>
        <v>0</v>
      </c>
    </row>
    <row r="36" spans="1:58" ht="12.75" x14ac:dyDescent="0.2">
      <c r="A36" s="139"/>
      <c r="B36" s="30" t="s">
        <v>554</v>
      </c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63">
        <v>2</v>
      </c>
      <c r="BF36" s="32">
        <f t="shared" si="18"/>
        <v>0</v>
      </c>
    </row>
    <row r="37" spans="1:58" ht="12.75" x14ac:dyDescent="0.2">
      <c r="A37" s="139"/>
      <c r="B37" s="30" t="s">
        <v>351</v>
      </c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>
        <f t="shared" ref="BE37:BF37" si="19">SUM(C37,E37,G37,I37,K37,M37,O37,Q37,S37,U37,W37,Y37,AA37,AC37,AE37,AG37,AI37,AK37,AM37,AO37,AQ37,AS37,AU37,AW37,AY37,BA37,BC37)</f>
        <v>0</v>
      </c>
      <c r="BF37" s="32">
        <f t="shared" si="19"/>
        <v>0</v>
      </c>
    </row>
    <row r="38" spans="1:58" ht="12.75" x14ac:dyDescent="0.2">
      <c r="A38" s="139"/>
      <c r="B38" s="30" t="s">
        <v>352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>
        <f t="shared" ref="BE38:BF38" si="20">SUM(C38,E38,G38,I38,K38,M38,O38,Q38,S38,U38,W38,Y38,AA38,AC38,AE38,AG38,AI38,AK38,AM38,AO38,AQ38,AS38,AU38,AW38,AY38,BA38,BC38)</f>
        <v>0</v>
      </c>
      <c r="BF38" s="32">
        <f t="shared" si="20"/>
        <v>0</v>
      </c>
    </row>
    <row r="39" spans="1:58" ht="12.75" x14ac:dyDescent="0.2">
      <c r="A39" s="139"/>
      <c r="B39" s="30" t="s">
        <v>353</v>
      </c>
      <c r="C39" s="31"/>
      <c r="D39" s="32"/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2"/>
      <c r="Y39" s="31"/>
      <c r="Z39" s="32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  <c r="AO39" s="31"/>
      <c r="AP39" s="32"/>
      <c r="AQ39" s="31"/>
      <c r="AR39" s="32"/>
      <c r="AS39" s="31"/>
      <c r="AT39" s="32"/>
      <c r="AU39" s="31"/>
      <c r="AV39" s="32"/>
      <c r="AW39" s="31"/>
      <c r="AX39" s="32"/>
      <c r="AY39" s="31"/>
      <c r="AZ39" s="32"/>
      <c r="BA39" s="31"/>
      <c r="BB39" s="32"/>
      <c r="BC39" s="31"/>
      <c r="BD39" s="32"/>
      <c r="BE39" s="31">
        <f t="shared" ref="BE39:BF39" si="21">SUM(C39,E39,G39,I39,K39,M39,O39,Q39,S39,U39,W39,Y39,AA39,AC39,AE39,AG39,AI39,AK39,AM39,AO39,AQ39,AS39,AU39,AW39,AY39,BA39,BC39)</f>
        <v>0</v>
      </c>
      <c r="BF39" s="32">
        <f t="shared" si="21"/>
        <v>0</v>
      </c>
    </row>
    <row r="40" spans="1:58" ht="12.75" x14ac:dyDescent="0.2">
      <c r="A40" s="139"/>
      <c r="B40" s="30" t="s">
        <v>354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>
        <f t="shared" ref="BE40:BF40" si="22">SUM(C40,E40,G40,I40,K40,M40,O40,Q40,S40,U40,W40,Y40,AA40,AC40,AE40,AG40,AI40,AK40,AM40,AO40,AQ40,AS40,AU40,AW40,AY40,BA40,BC40)</f>
        <v>0</v>
      </c>
      <c r="BF40" s="32">
        <f t="shared" si="22"/>
        <v>0</v>
      </c>
    </row>
    <row r="41" spans="1:58" ht="12.75" x14ac:dyDescent="0.2">
      <c r="A41" s="139"/>
      <c r="B41" s="30" t="s">
        <v>355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>
        <f t="shared" ref="BE41:BF41" si="23">SUM(C41,E41,G41,I41,K41,M41,O41,Q41,S41,U41,W41,Y41,AA41,AC41,AE41,AG41,AI41,AK41,AM41,AO41,AQ41,AS41,AU41,AW41,AY41,BA41,BC41)</f>
        <v>0</v>
      </c>
      <c r="BF41" s="32">
        <f t="shared" si="23"/>
        <v>0</v>
      </c>
    </row>
    <row r="42" spans="1:58" ht="12.75" x14ac:dyDescent="0.2">
      <c r="A42" s="139"/>
      <c r="B42" s="30" t="s">
        <v>356</v>
      </c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>
        <f t="shared" ref="BE42:BF42" si="24">SUM(C42,E42,G42,I42,K42,M42,O42,Q42,S42,U42,W42,Y42,AA42,AC42,AE42,AG42,AI42,AK42,AM42,AO42,AQ42,AS42,AU42,AW42,AY42,BA42,BC42)</f>
        <v>0</v>
      </c>
      <c r="BF42" s="32">
        <f t="shared" si="24"/>
        <v>0</v>
      </c>
    </row>
    <row r="43" spans="1:58" ht="12.75" x14ac:dyDescent="0.2">
      <c r="A43" s="140"/>
      <c r="B43" s="30" t="s">
        <v>357</v>
      </c>
      <c r="C43" s="31"/>
      <c r="D43" s="32"/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>
        <f t="shared" ref="BE43:BF43" si="25">SUM(C43,E43,G43,I43,K43,M43,O43,Q43,S43,U43,W43,Y43,AA43,AC43,AE43,AG43,AI43,AK43,AM43,AO43,AQ43,AS43,AU43,AW43,AY43,BA43,BC43)</f>
        <v>0</v>
      </c>
      <c r="BF43" s="32">
        <f t="shared" si="25"/>
        <v>0</v>
      </c>
    </row>
  </sheetData>
  <mergeCells count="32">
    <mergeCell ref="A34:A43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  <mergeCell ref="AY2:AZ2"/>
    <mergeCell ref="AA2:AB2"/>
    <mergeCell ref="O2:P2"/>
    <mergeCell ref="Q2:R2"/>
    <mergeCell ref="A4:A25"/>
    <mergeCell ref="A26:A33"/>
    <mergeCell ref="C1:AP1"/>
    <mergeCell ref="C2:D2"/>
    <mergeCell ref="E2:F2"/>
    <mergeCell ref="G2:H2"/>
    <mergeCell ref="I2:J2"/>
    <mergeCell ref="K2:L2"/>
    <mergeCell ref="M2:N2"/>
    <mergeCell ref="AC2:AD2"/>
    <mergeCell ref="AE2:AF2"/>
    <mergeCell ref="AG2:AH2"/>
    <mergeCell ref="AI2:AJ2"/>
    <mergeCell ref="AK2:AL2"/>
    <mergeCell ref="S2:T2"/>
    <mergeCell ref="U2:V2"/>
    <mergeCell ref="W2:X2"/>
    <mergeCell ref="Y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Totale resultaten</vt:lpstr>
      <vt:lpstr>Resultaat</vt:lpstr>
      <vt:lpstr>telformulieren template</vt:lpstr>
      <vt:lpstr>WA - Terschelling</vt:lpstr>
      <vt:lpstr>ZE - Neeltje Jans (Zuid)</vt:lpstr>
      <vt:lpstr>ZE - Neeltje Jans</vt:lpstr>
      <vt:lpstr>ZE - Oostkapelle</vt:lpstr>
      <vt:lpstr>ZE - Cadzand</vt:lpstr>
      <vt:lpstr>ZE - Renesse</vt:lpstr>
      <vt:lpstr>ZH - Ouddorp</vt:lpstr>
      <vt:lpstr>ZH - Hoek van Holland</vt:lpstr>
      <vt:lpstr>ZH - Kijkduin</vt:lpstr>
      <vt:lpstr>ZH - Scheveningen</vt:lpstr>
      <vt:lpstr>ZH - Katwijk</vt:lpstr>
      <vt:lpstr>ZH - Noordwijk</vt:lpstr>
      <vt:lpstr>NH - Zandvoort</vt:lpstr>
      <vt:lpstr>NH - Camperduin</vt:lpstr>
      <vt:lpstr>NH - Grote Keeten</vt:lpstr>
      <vt:lpstr>WA - Texel</vt:lpstr>
      <vt:lpstr>WA - Ameland</vt:lpstr>
      <vt:lpstr>WA - Schiermonnikoog (Paal)</vt:lpstr>
      <vt:lpstr>WA - Schiermonnikoog (Oost)</vt:lpstr>
      <vt:lpstr>Extra tellingen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Hannco Bakker</dc:creator>
  <cp:lastModifiedBy>Bart Braun</cp:lastModifiedBy>
  <dcterms:created xsi:type="dcterms:W3CDTF">2023-03-28T10:02:31Z</dcterms:created>
  <dcterms:modified xsi:type="dcterms:W3CDTF">2023-03-30T07:11:22Z</dcterms:modified>
</cp:coreProperties>
</file>